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sdedeop-my.sharepoint.com/personal/alan_tucker_ed_gov/Documents/Currently Working On/Data Reviews/2020 Data Review/Tools/"/>
    </mc:Choice>
  </mc:AlternateContent>
  <xr:revisionPtr revIDLastSave="1143" documentId="8_{D7625F98-BA18-4947-8B40-C44FD083E2F9}" xr6:coauthVersionLast="47" xr6:coauthVersionMax="47" xr10:uidLastSave="{FC8041EA-6A4B-405D-9B41-154A4E32347F}"/>
  <bookViews>
    <workbookView xWindow="28680" yWindow="-120" windowWidth="29040" windowHeight="15840" xr2:uid="{00000000-000D-0000-FFFF-FFFF00000000}"/>
  </bookViews>
  <sheets>
    <sheet name="Introduction" sheetId="34" r:id="rId1"/>
    <sheet name="Trend Charts" sheetId="16" r:id="rId2"/>
    <sheet name="Trend Data" sheetId="33" r:id="rId3"/>
    <sheet name="Female" sheetId="11" r:id="rId4"/>
    <sheet name="Male" sheetId="17" r:id="rId5"/>
    <sheet name="16-18" sheetId="12" r:id="rId6"/>
    <sheet name="19-24" sheetId="20" r:id="rId7"/>
    <sheet name="25-44" sheetId="19" r:id="rId8"/>
    <sheet name="45-54" sheetId="24" r:id="rId9"/>
    <sheet name="55-59" sheetId="23" r:id="rId10"/>
    <sheet name="60+" sheetId="22" r:id="rId11"/>
    <sheet name="American Indian or Alaska Nativ" sheetId="13" r:id="rId12"/>
    <sheet name="Asian" sheetId="21" r:id="rId13"/>
    <sheet name="Black or African American" sheetId="32" r:id="rId14"/>
    <sheet name="Hispanic or Latino" sheetId="31" r:id="rId15"/>
    <sheet name="Native Hawaiian or Other Pacifi" sheetId="30" r:id="rId16"/>
    <sheet name="White" sheetId="29" r:id="rId17"/>
    <sheet name="More than One Race" sheetId="28" r:id="rId18"/>
    <sheet name="Barriers to Employment" sheetId="14" r:id="rId19"/>
  </sheets>
  <definedNames>
    <definedName name="_xlnm._FilterDatabase" localSheetId="5" hidden="1">'16-18'!$A$2:$L$2</definedName>
    <definedName name="_xlnm._FilterDatabase" localSheetId="11" hidden="1">'American Indian or Alaska Nativ'!$A$2:$L$2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28" l="1"/>
  <c r="K60" i="28" s="1"/>
  <c r="D60" i="28"/>
  <c r="C60" i="28"/>
  <c r="L60" i="28" s="1"/>
  <c r="B60" i="28"/>
  <c r="E60" i="29"/>
  <c r="K60" i="29" s="1"/>
  <c r="D60" i="29"/>
  <c r="C60" i="29"/>
  <c r="L60" i="29" s="1"/>
  <c r="B60" i="29"/>
  <c r="E60" i="30"/>
  <c r="K60" i="30" s="1"/>
  <c r="D60" i="30"/>
  <c r="C60" i="30"/>
  <c r="L60" i="30" s="1"/>
  <c r="B60" i="30"/>
  <c r="E60" i="31"/>
  <c r="K60" i="31" s="1"/>
  <c r="D60" i="31"/>
  <c r="C60" i="31"/>
  <c r="L60" i="31" s="1"/>
  <c r="B60" i="31"/>
  <c r="E60" i="32"/>
  <c r="K60" i="32" s="1"/>
  <c r="D60" i="32"/>
  <c r="C60" i="32"/>
  <c r="L60" i="32" s="1"/>
  <c r="B60" i="32"/>
  <c r="E60" i="21"/>
  <c r="K60" i="21" s="1"/>
  <c r="D60" i="21"/>
  <c r="C60" i="21"/>
  <c r="L60" i="21" s="1"/>
  <c r="B60" i="21"/>
  <c r="E60" i="13"/>
  <c r="K60" i="13" s="1"/>
  <c r="D60" i="13"/>
  <c r="C60" i="13"/>
  <c r="L60" i="13" s="1"/>
  <c r="B60" i="13"/>
  <c r="E60" i="22"/>
  <c r="K60" i="22" s="1"/>
  <c r="D60" i="22"/>
  <c r="C60" i="22"/>
  <c r="L60" i="22" s="1"/>
  <c r="B60" i="22"/>
  <c r="G60" i="23"/>
  <c r="E60" i="23"/>
  <c r="K60" i="23" s="1"/>
  <c r="D60" i="23"/>
  <c r="C60" i="23"/>
  <c r="B60" i="23"/>
  <c r="E60" i="24"/>
  <c r="K60" i="24" s="1"/>
  <c r="D60" i="24"/>
  <c r="C60" i="24"/>
  <c r="L60" i="24" s="1"/>
  <c r="B60" i="24"/>
  <c r="E60" i="19"/>
  <c r="K60" i="19" s="1"/>
  <c r="D60" i="19"/>
  <c r="C60" i="19"/>
  <c r="L60" i="19" s="1"/>
  <c r="B60" i="19"/>
  <c r="E60" i="20"/>
  <c r="K60" i="20" s="1"/>
  <c r="D60" i="20"/>
  <c r="C60" i="20"/>
  <c r="L60" i="20" s="1"/>
  <c r="B60" i="20"/>
  <c r="E60" i="12"/>
  <c r="K60" i="12" s="1"/>
  <c r="D60" i="12"/>
  <c r="C60" i="12"/>
  <c r="B60" i="12"/>
  <c r="E60" i="17"/>
  <c r="K60" i="17" s="1"/>
  <c r="D60" i="17"/>
  <c r="G60" i="17" s="1"/>
  <c r="H60" i="17" s="1"/>
  <c r="C60" i="17"/>
  <c r="L60" i="17" s="1"/>
  <c r="B60" i="17"/>
  <c r="E60" i="11"/>
  <c r="D60" i="11"/>
  <c r="C60" i="11"/>
  <c r="B60" i="11"/>
  <c r="F60" i="14"/>
  <c r="C60" i="14"/>
  <c r="E4" i="16"/>
  <c r="D4" i="16"/>
  <c r="C4" i="16"/>
  <c r="B4" i="16"/>
  <c r="G60" i="28" l="1"/>
  <c r="H60" i="28" s="1"/>
  <c r="I60" i="28"/>
  <c r="J60" i="28" s="1"/>
  <c r="G60" i="29"/>
  <c r="H60" i="29" s="1"/>
  <c r="I60" i="29"/>
  <c r="J60" i="29" s="1"/>
  <c r="G60" i="30"/>
  <c r="H60" i="30" s="1"/>
  <c r="I60" i="30"/>
  <c r="J60" i="30" s="1"/>
  <c r="G60" i="31"/>
  <c r="H60" i="31" s="1"/>
  <c r="I60" i="31"/>
  <c r="J60" i="31" s="1"/>
  <c r="G60" i="32"/>
  <c r="H60" i="32" s="1"/>
  <c r="I60" i="32"/>
  <c r="J60" i="32" s="1"/>
  <c r="G60" i="21"/>
  <c r="H60" i="21" s="1"/>
  <c r="I60" i="21"/>
  <c r="J60" i="21" s="1"/>
  <c r="G60" i="13"/>
  <c r="H60" i="13" s="1"/>
  <c r="I60" i="13"/>
  <c r="J60" i="13" s="1"/>
  <c r="G60" i="22"/>
  <c r="H60" i="22" s="1"/>
  <c r="I60" i="22"/>
  <c r="J60" i="22" s="1"/>
  <c r="L60" i="23"/>
  <c r="H60" i="23"/>
  <c r="I60" i="23"/>
  <c r="J60" i="23" s="1"/>
  <c r="G60" i="24"/>
  <c r="H60" i="24"/>
  <c r="I60" i="24"/>
  <c r="J60" i="24" s="1"/>
  <c r="G60" i="19"/>
  <c r="H60" i="19" s="1"/>
  <c r="I60" i="19"/>
  <c r="J60" i="19" s="1"/>
  <c r="G60" i="20"/>
  <c r="H60" i="20" s="1"/>
  <c r="I60" i="20"/>
  <c r="J60" i="20" s="1"/>
  <c r="L60" i="12"/>
  <c r="J60" i="12"/>
  <c r="G60" i="12"/>
  <c r="H60" i="12" s="1"/>
  <c r="I60" i="12"/>
  <c r="I60" i="17"/>
  <c r="J60" i="17"/>
  <c r="J27" i="33" l="1"/>
  <c r="G27" i="33"/>
  <c r="D27" i="33"/>
  <c r="B27" i="33"/>
  <c r="J26" i="33"/>
  <c r="G26" i="33"/>
  <c r="D26" i="33"/>
  <c r="B26" i="33"/>
  <c r="J25" i="33"/>
  <c r="G25" i="33"/>
  <c r="D25" i="33"/>
  <c r="B25" i="33"/>
  <c r="J24" i="33"/>
  <c r="G24" i="33"/>
  <c r="D24" i="33"/>
  <c r="B24" i="33"/>
  <c r="J23" i="33"/>
  <c r="G23" i="33"/>
  <c r="D23" i="33"/>
  <c r="B23" i="33"/>
  <c r="J22" i="33"/>
  <c r="G22" i="33"/>
  <c r="D22" i="33"/>
  <c r="B22" i="33"/>
  <c r="J21" i="33"/>
  <c r="G21" i="33"/>
  <c r="D21" i="33"/>
  <c r="B21" i="33"/>
  <c r="J16" i="33"/>
  <c r="G16" i="33"/>
  <c r="D16" i="33"/>
  <c r="B16" i="33"/>
  <c r="J15" i="33"/>
  <c r="G15" i="33"/>
  <c r="D15" i="33"/>
  <c r="B15" i="33"/>
  <c r="J14" i="33"/>
  <c r="G14" i="33"/>
  <c r="D14" i="33"/>
  <c r="B14" i="33"/>
  <c r="J13" i="33"/>
  <c r="G13" i="33"/>
  <c r="D13" i="33"/>
  <c r="B13" i="33"/>
  <c r="J12" i="33"/>
  <c r="G12" i="33"/>
  <c r="D12" i="33"/>
  <c r="B12" i="33"/>
  <c r="J11" i="33"/>
  <c r="G11" i="33"/>
  <c r="D11" i="33"/>
  <c r="B11" i="33"/>
  <c r="J6" i="33"/>
  <c r="G6" i="33"/>
  <c r="D6" i="33"/>
  <c r="B6" i="33"/>
  <c r="J5" i="33"/>
  <c r="G5" i="33"/>
  <c r="D5" i="33"/>
  <c r="B5" i="33"/>
  <c r="E50" i="16"/>
  <c r="E49" i="16"/>
  <c r="E48" i="16"/>
  <c r="E47" i="16"/>
  <c r="E46" i="16"/>
  <c r="E45" i="16"/>
  <c r="E44" i="16"/>
  <c r="D50" i="16"/>
  <c r="D49" i="16"/>
  <c r="D48" i="16"/>
  <c r="D47" i="16"/>
  <c r="D46" i="16"/>
  <c r="D45" i="16"/>
  <c r="D44" i="16"/>
  <c r="C50" i="16"/>
  <c r="C49" i="16"/>
  <c r="C48" i="16"/>
  <c r="C47" i="16"/>
  <c r="C46" i="16"/>
  <c r="C45" i="16"/>
  <c r="C44" i="16"/>
  <c r="B48" i="16"/>
  <c r="B50" i="16"/>
  <c r="B49" i="16"/>
  <c r="B47" i="16"/>
  <c r="B46" i="16"/>
  <c r="B45" i="16"/>
  <c r="B44" i="16"/>
  <c r="E26" i="16"/>
  <c r="E25" i="16"/>
  <c r="E24" i="16"/>
  <c r="E23" i="16"/>
  <c r="E22" i="16"/>
  <c r="E21" i="16"/>
  <c r="D26" i="16"/>
  <c r="D25" i="16"/>
  <c r="D24" i="16"/>
  <c r="D23" i="16"/>
  <c r="D22" i="16"/>
  <c r="D21" i="16"/>
  <c r="C26" i="16"/>
  <c r="C25" i="16"/>
  <c r="C24" i="16"/>
  <c r="C23" i="16"/>
  <c r="C22" i="16"/>
  <c r="C21" i="16"/>
  <c r="B26" i="16"/>
  <c r="B25" i="16"/>
  <c r="B24" i="16"/>
  <c r="B23" i="16"/>
  <c r="B22" i="16"/>
  <c r="B21" i="16"/>
  <c r="E5" i="16"/>
  <c r="D5" i="16"/>
  <c r="C5" i="16"/>
  <c r="B5" i="16"/>
  <c r="J28" i="33" l="1"/>
  <c r="K27" i="33" s="1"/>
  <c r="J17" i="33"/>
  <c r="K14" i="33" s="1"/>
  <c r="J7" i="33"/>
  <c r="K6" i="33" s="1"/>
  <c r="K5" i="33"/>
  <c r="D7" i="33"/>
  <c r="E5" i="33" s="1"/>
  <c r="D17" i="33"/>
  <c r="E13" i="33" s="1"/>
  <c r="D28" i="33"/>
  <c r="E27" i="33" s="1"/>
  <c r="G7" i="33"/>
  <c r="H6" i="33" s="1"/>
  <c r="G17" i="33"/>
  <c r="H12" i="33" s="1"/>
  <c r="G28" i="33"/>
  <c r="H24" i="33" s="1"/>
  <c r="B7" i="33"/>
  <c r="C6" i="33" s="1"/>
  <c r="B17" i="33"/>
  <c r="C16" i="33" s="1"/>
  <c r="B28" i="33"/>
  <c r="C26" i="33" s="1"/>
  <c r="K26" i="33" l="1"/>
  <c r="K25" i="33"/>
  <c r="K23" i="33"/>
  <c r="K24" i="33"/>
  <c r="L24" i="33" s="1"/>
  <c r="K22" i="33"/>
  <c r="K21" i="33"/>
  <c r="K11" i="33"/>
  <c r="K12" i="33"/>
  <c r="L12" i="33" s="1"/>
  <c r="K16" i="33"/>
  <c r="K15" i="33"/>
  <c r="K13" i="33"/>
  <c r="C11" i="33"/>
  <c r="C12" i="33"/>
  <c r="C14" i="33"/>
  <c r="L6" i="33"/>
  <c r="C23" i="33"/>
  <c r="C21" i="33"/>
  <c r="E26" i="33"/>
  <c r="F26" i="33" s="1"/>
  <c r="E24" i="33"/>
  <c r="I24" i="33" s="1"/>
  <c r="C5" i="33"/>
  <c r="F5" i="33" s="1"/>
  <c r="E25" i="33"/>
  <c r="E23" i="33"/>
  <c r="E22" i="33"/>
  <c r="H27" i="33"/>
  <c r="I27" i="33" s="1"/>
  <c r="E21" i="33"/>
  <c r="C15" i="33"/>
  <c r="E16" i="33"/>
  <c r="F16" i="33" s="1"/>
  <c r="H13" i="33"/>
  <c r="I13" i="33" s="1"/>
  <c r="H25" i="33"/>
  <c r="E15" i="33"/>
  <c r="H23" i="33"/>
  <c r="L23" i="33" s="1"/>
  <c r="H11" i="33"/>
  <c r="E14" i="33"/>
  <c r="E12" i="33"/>
  <c r="C24" i="33"/>
  <c r="H21" i="33"/>
  <c r="E11" i="33"/>
  <c r="C27" i="33"/>
  <c r="F27" i="33" s="1"/>
  <c r="H22" i="33"/>
  <c r="H15" i="33"/>
  <c r="H26" i="33"/>
  <c r="E6" i="33"/>
  <c r="F6" i="33" s="1"/>
  <c r="H5" i="33"/>
  <c r="I5" i="33" s="1"/>
  <c r="C13" i="33"/>
  <c r="F13" i="33" s="1"/>
  <c r="C22" i="33"/>
  <c r="H14" i="33"/>
  <c r="H16" i="33"/>
  <c r="C25" i="33"/>
  <c r="L22" i="33" l="1"/>
  <c r="L15" i="33"/>
  <c r="F23" i="33"/>
  <c r="L26" i="33"/>
  <c r="I25" i="33"/>
  <c r="I21" i="33"/>
  <c r="L21" i="33"/>
  <c r="I22" i="33"/>
  <c r="F25" i="33"/>
  <c r="F21" i="33"/>
  <c r="F11" i="33"/>
  <c r="F12" i="33"/>
  <c r="F14" i="33"/>
  <c r="I16" i="33"/>
  <c r="I12" i="33"/>
  <c r="F15" i="33"/>
  <c r="L16" i="33"/>
  <c r="F24" i="33"/>
  <c r="I14" i="33"/>
  <c r="L14" i="33"/>
  <c r="I26" i="33"/>
  <c r="I15" i="33"/>
  <c r="I11" i="33"/>
  <c r="L25" i="33"/>
  <c r="L27" i="33"/>
  <c r="L13" i="33"/>
  <c r="I23" i="33"/>
  <c r="F22" i="33"/>
  <c r="L5" i="33"/>
  <c r="L11" i="33"/>
  <c r="I6" i="33"/>
  <c r="L59" i="28" l="1"/>
  <c r="K59" i="28"/>
  <c r="J59" i="28"/>
  <c r="I59" i="28"/>
  <c r="H59" i="28"/>
  <c r="G59" i="28"/>
  <c r="K58" i="28"/>
  <c r="L58" i="28" s="1"/>
  <c r="I58" i="28"/>
  <c r="J58" i="28" s="1"/>
  <c r="G58" i="28"/>
  <c r="H58" i="28" s="1"/>
  <c r="K57" i="28"/>
  <c r="L57" i="28" s="1"/>
  <c r="I57" i="28"/>
  <c r="J57" i="28" s="1"/>
  <c r="G57" i="28"/>
  <c r="H57" i="28" s="1"/>
  <c r="L56" i="28"/>
  <c r="K56" i="28"/>
  <c r="J56" i="28"/>
  <c r="I56" i="28"/>
  <c r="H56" i="28"/>
  <c r="G56" i="28"/>
  <c r="L55" i="28"/>
  <c r="K55" i="28"/>
  <c r="J55" i="28"/>
  <c r="I55" i="28"/>
  <c r="H55" i="28"/>
  <c r="G55" i="28"/>
  <c r="K54" i="28"/>
  <c r="L54" i="28" s="1"/>
  <c r="J54" i="28"/>
  <c r="I54" i="28"/>
  <c r="G54" i="28"/>
  <c r="H54" i="28" s="1"/>
  <c r="K53" i="28"/>
  <c r="L53" i="28" s="1"/>
  <c r="I53" i="28"/>
  <c r="J53" i="28" s="1"/>
  <c r="G53" i="28"/>
  <c r="H53" i="28" s="1"/>
  <c r="K52" i="28"/>
  <c r="L52" i="28" s="1"/>
  <c r="I52" i="28"/>
  <c r="J52" i="28" s="1"/>
  <c r="G52" i="28"/>
  <c r="H52" i="28" s="1"/>
  <c r="K51" i="28"/>
  <c r="L51" i="28" s="1"/>
  <c r="J51" i="28"/>
  <c r="I51" i="28"/>
  <c r="G51" i="28"/>
  <c r="H51" i="28" s="1"/>
  <c r="K50" i="28"/>
  <c r="L50" i="28" s="1"/>
  <c r="I50" i="28"/>
  <c r="J50" i="28" s="1"/>
  <c r="H50" i="28"/>
  <c r="G50" i="28"/>
  <c r="K49" i="28"/>
  <c r="L49" i="28" s="1"/>
  <c r="I49" i="28"/>
  <c r="J49" i="28" s="1"/>
  <c r="G49" i="28"/>
  <c r="H49" i="28" s="1"/>
  <c r="K48" i="28"/>
  <c r="L48" i="28" s="1"/>
  <c r="I48" i="28"/>
  <c r="J48" i="28" s="1"/>
  <c r="G48" i="28"/>
  <c r="H48" i="28" s="1"/>
  <c r="K47" i="28"/>
  <c r="L47" i="28" s="1"/>
  <c r="J47" i="28"/>
  <c r="I47" i="28"/>
  <c r="G47" i="28"/>
  <c r="H47" i="28" s="1"/>
  <c r="K46" i="28"/>
  <c r="L46" i="28" s="1"/>
  <c r="I46" i="28"/>
  <c r="J46" i="28" s="1"/>
  <c r="H46" i="28"/>
  <c r="G46" i="28"/>
  <c r="K45" i="28"/>
  <c r="L45" i="28" s="1"/>
  <c r="I45" i="28"/>
  <c r="J45" i="28" s="1"/>
  <c r="G45" i="28"/>
  <c r="H45" i="28" s="1"/>
  <c r="K44" i="28"/>
  <c r="L44" i="28" s="1"/>
  <c r="I44" i="28"/>
  <c r="J44" i="28" s="1"/>
  <c r="G44" i="28"/>
  <c r="H44" i="28" s="1"/>
  <c r="K43" i="28"/>
  <c r="L43" i="28" s="1"/>
  <c r="I43" i="28"/>
  <c r="J43" i="28" s="1"/>
  <c r="G43" i="28"/>
  <c r="H43" i="28" s="1"/>
  <c r="K42" i="28"/>
  <c r="L42" i="28" s="1"/>
  <c r="I42" i="28"/>
  <c r="J42" i="28" s="1"/>
  <c r="H42" i="28"/>
  <c r="G42" i="28"/>
  <c r="K41" i="28"/>
  <c r="L41" i="28" s="1"/>
  <c r="J41" i="28"/>
  <c r="I41" i="28"/>
  <c r="G41" i="28"/>
  <c r="H41" i="28" s="1"/>
  <c r="K40" i="28"/>
  <c r="L40" i="28" s="1"/>
  <c r="I40" i="28"/>
  <c r="J40" i="28" s="1"/>
  <c r="G40" i="28"/>
  <c r="H40" i="28" s="1"/>
  <c r="K39" i="28"/>
  <c r="L39" i="28" s="1"/>
  <c r="I39" i="28"/>
  <c r="J39" i="28" s="1"/>
  <c r="G39" i="28"/>
  <c r="H39" i="28" s="1"/>
  <c r="K38" i="28"/>
  <c r="L38" i="28" s="1"/>
  <c r="I38" i="28"/>
  <c r="J38" i="28" s="1"/>
  <c r="H38" i="28"/>
  <c r="G38" i="28"/>
  <c r="K37" i="28"/>
  <c r="L37" i="28" s="1"/>
  <c r="I37" i="28"/>
  <c r="J37" i="28" s="1"/>
  <c r="G37" i="28"/>
  <c r="H37" i="28" s="1"/>
  <c r="L36" i="28"/>
  <c r="K36" i="28"/>
  <c r="I36" i="28"/>
  <c r="J36" i="28" s="1"/>
  <c r="G36" i="28"/>
  <c r="H36" i="28" s="1"/>
  <c r="K35" i="28"/>
  <c r="L35" i="28" s="1"/>
  <c r="I35" i="28"/>
  <c r="J35" i="28" s="1"/>
  <c r="G35" i="28"/>
  <c r="H35" i="28" s="1"/>
  <c r="K34" i="28"/>
  <c r="L34" i="28" s="1"/>
  <c r="I34" i="28"/>
  <c r="J34" i="28" s="1"/>
  <c r="H34" i="28"/>
  <c r="G34" i="28"/>
  <c r="K33" i="28"/>
  <c r="L33" i="28" s="1"/>
  <c r="I33" i="28"/>
  <c r="J33" i="28" s="1"/>
  <c r="G33" i="28"/>
  <c r="H33" i="28" s="1"/>
  <c r="L32" i="28"/>
  <c r="K32" i="28"/>
  <c r="I32" i="28"/>
  <c r="J32" i="28" s="1"/>
  <c r="G32" i="28"/>
  <c r="H32" i="28" s="1"/>
  <c r="K31" i="28"/>
  <c r="L31" i="28" s="1"/>
  <c r="I31" i="28"/>
  <c r="J31" i="28" s="1"/>
  <c r="G31" i="28"/>
  <c r="H31" i="28" s="1"/>
  <c r="K30" i="28"/>
  <c r="L30" i="28" s="1"/>
  <c r="I30" i="28"/>
  <c r="J30" i="28" s="1"/>
  <c r="H30" i="28"/>
  <c r="G30" i="28"/>
  <c r="K29" i="28"/>
  <c r="L29" i="28" s="1"/>
  <c r="I29" i="28"/>
  <c r="J29" i="28" s="1"/>
  <c r="G29" i="28"/>
  <c r="H29" i="28" s="1"/>
  <c r="K28" i="28"/>
  <c r="L28" i="28" s="1"/>
  <c r="I28" i="28"/>
  <c r="J28" i="28" s="1"/>
  <c r="G28" i="28"/>
  <c r="H28" i="28" s="1"/>
  <c r="K27" i="28"/>
  <c r="L27" i="28" s="1"/>
  <c r="I27" i="28"/>
  <c r="J27" i="28" s="1"/>
  <c r="G27" i="28"/>
  <c r="H27" i="28" s="1"/>
  <c r="K26" i="28"/>
  <c r="L26" i="28" s="1"/>
  <c r="I26" i="28"/>
  <c r="J26" i="28" s="1"/>
  <c r="H26" i="28"/>
  <c r="G26" i="28"/>
  <c r="K25" i="28"/>
  <c r="L25" i="28" s="1"/>
  <c r="I25" i="28"/>
  <c r="J25" i="28" s="1"/>
  <c r="G25" i="28"/>
  <c r="H25" i="28" s="1"/>
  <c r="K24" i="28"/>
  <c r="L24" i="28" s="1"/>
  <c r="I24" i="28"/>
  <c r="J24" i="28" s="1"/>
  <c r="G24" i="28"/>
  <c r="H24" i="28" s="1"/>
  <c r="K23" i="28"/>
  <c r="L23" i="28" s="1"/>
  <c r="J23" i="28"/>
  <c r="I23" i="28"/>
  <c r="G23" i="28"/>
  <c r="H23" i="28" s="1"/>
  <c r="K22" i="28"/>
  <c r="L22" i="28" s="1"/>
  <c r="I22" i="28"/>
  <c r="J22" i="28" s="1"/>
  <c r="H22" i="28"/>
  <c r="G22" i="28"/>
  <c r="K21" i="28"/>
  <c r="L21" i="28" s="1"/>
  <c r="I21" i="28"/>
  <c r="J21" i="28" s="1"/>
  <c r="G21" i="28"/>
  <c r="H21" i="28" s="1"/>
  <c r="K20" i="28"/>
  <c r="L20" i="28" s="1"/>
  <c r="I20" i="28"/>
  <c r="J20" i="28" s="1"/>
  <c r="G20" i="28"/>
  <c r="H20" i="28" s="1"/>
  <c r="K19" i="28"/>
  <c r="L19" i="28" s="1"/>
  <c r="I19" i="28"/>
  <c r="J19" i="28" s="1"/>
  <c r="G19" i="28"/>
  <c r="H19" i="28" s="1"/>
  <c r="K18" i="28"/>
  <c r="L18" i="28" s="1"/>
  <c r="I18" i="28"/>
  <c r="J18" i="28" s="1"/>
  <c r="H18" i="28"/>
  <c r="G18" i="28"/>
  <c r="K17" i="28"/>
  <c r="L17" i="28" s="1"/>
  <c r="I17" i="28"/>
  <c r="J17" i="28" s="1"/>
  <c r="G17" i="28"/>
  <c r="H17" i="28" s="1"/>
  <c r="K16" i="28"/>
  <c r="L16" i="28" s="1"/>
  <c r="I16" i="28"/>
  <c r="J16" i="28" s="1"/>
  <c r="G16" i="28"/>
  <c r="H16" i="28" s="1"/>
  <c r="K15" i="28"/>
  <c r="L15" i="28" s="1"/>
  <c r="I15" i="28"/>
  <c r="J15" i="28" s="1"/>
  <c r="G15" i="28"/>
  <c r="H15" i="28" s="1"/>
  <c r="K14" i="28"/>
  <c r="L14" i="28" s="1"/>
  <c r="I14" i="28"/>
  <c r="J14" i="28" s="1"/>
  <c r="H14" i="28"/>
  <c r="G14" i="28"/>
  <c r="K13" i="28"/>
  <c r="L13" i="28" s="1"/>
  <c r="I13" i="28"/>
  <c r="J13" i="28" s="1"/>
  <c r="G13" i="28"/>
  <c r="H13" i="28" s="1"/>
  <c r="K12" i="28"/>
  <c r="L12" i="28" s="1"/>
  <c r="I12" i="28"/>
  <c r="J12" i="28" s="1"/>
  <c r="G12" i="28"/>
  <c r="H12" i="28" s="1"/>
  <c r="K11" i="28"/>
  <c r="L11" i="28" s="1"/>
  <c r="J11" i="28"/>
  <c r="I11" i="28"/>
  <c r="G11" i="28"/>
  <c r="H11" i="28" s="1"/>
  <c r="K10" i="28"/>
  <c r="L10" i="28" s="1"/>
  <c r="I10" i="28"/>
  <c r="J10" i="28" s="1"/>
  <c r="H10" i="28"/>
  <c r="G10" i="28"/>
  <c r="K9" i="28"/>
  <c r="L9" i="28" s="1"/>
  <c r="I9" i="28"/>
  <c r="J9" i="28" s="1"/>
  <c r="G9" i="28"/>
  <c r="H9" i="28" s="1"/>
  <c r="K8" i="28"/>
  <c r="L8" i="28" s="1"/>
  <c r="I8" i="28"/>
  <c r="J8" i="28" s="1"/>
  <c r="G8" i="28"/>
  <c r="H8" i="28" s="1"/>
  <c r="K7" i="28"/>
  <c r="L7" i="28" s="1"/>
  <c r="I7" i="28"/>
  <c r="J7" i="28" s="1"/>
  <c r="G7" i="28"/>
  <c r="H7" i="28" s="1"/>
  <c r="K6" i="28"/>
  <c r="L6" i="28" s="1"/>
  <c r="I6" i="28"/>
  <c r="J6" i="28" s="1"/>
  <c r="H6" i="28"/>
  <c r="G6" i="28"/>
  <c r="K5" i="28"/>
  <c r="L5" i="28" s="1"/>
  <c r="I5" i="28"/>
  <c r="J5" i="28" s="1"/>
  <c r="G5" i="28"/>
  <c r="H5" i="28" s="1"/>
  <c r="L4" i="28"/>
  <c r="K4" i="28"/>
  <c r="I4" i="28"/>
  <c r="J4" i="28" s="1"/>
  <c r="G4" i="28"/>
  <c r="H4" i="28" s="1"/>
  <c r="K3" i="28"/>
  <c r="L3" i="28" s="1"/>
  <c r="I3" i="28"/>
  <c r="J3" i="28" s="1"/>
  <c r="G3" i="28"/>
  <c r="H3" i="28" s="1"/>
  <c r="L59" i="29"/>
  <c r="K59" i="29"/>
  <c r="J59" i="29"/>
  <c r="I59" i="29"/>
  <c r="H59" i="29"/>
  <c r="G59" i="29"/>
  <c r="K58" i="29"/>
  <c r="L58" i="29" s="1"/>
  <c r="J58" i="29"/>
  <c r="I58" i="29"/>
  <c r="G58" i="29"/>
  <c r="H58" i="29" s="1"/>
  <c r="K57" i="29"/>
  <c r="L57" i="29" s="1"/>
  <c r="I57" i="29"/>
  <c r="J57" i="29" s="1"/>
  <c r="G57" i="29"/>
  <c r="H57" i="29" s="1"/>
  <c r="L56" i="29"/>
  <c r="K56" i="29"/>
  <c r="J56" i="29"/>
  <c r="I56" i="29"/>
  <c r="H56" i="29"/>
  <c r="G56" i="29"/>
  <c r="L55" i="29"/>
  <c r="K55" i="29"/>
  <c r="J55" i="29"/>
  <c r="I55" i="29"/>
  <c r="H55" i="29"/>
  <c r="G55" i="29"/>
  <c r="K54" i="29"/>
  <c r="L54" i="29" s="1"/>
  <c r="I54" i="29"/>
  <c r="J54" i="29" s="1"/>
  <c r="G54" i="29"/>
  <c r="H54" i="29" s="1"/>
  <c r="K53" i="29"/>
  <c r="L53" i="29" s="1"/>
  <c r="I53" i="29"/>
  <c r="J53" i="29" s="1"/>
  <c r="G53" i="29"/>
  <c r="H53" i="29" s="1"/>
  <c r="K52" i="29"/>
  <c r="L52" i="29" s="1"/>
  <c r="I52" i="29"/>
  <c r="J52" i="29" s="1"/>
  <c r="G52" i="29"/>
  <c r="H52" i="29" s="1"/>
  <c r="K51" i="29"/>
  <c r="L51" i="29" s="1"/>
  <c r="I51" i="29"/>
  <c r="J51" i="29" s="1"/>
  <c r="G51" i="29"/>
  <c r="H51" i="29" s="1"/>
  <c r="K50" i="29"/>
  <c r="L50" i="29" s="1"/>
  <c r="I50" i="29"/>
  <c r="J50" i="29" s="1"/>
  <c r="G50" i="29"/>
  <c r="H50" i="29" s="1"/>
  <c r="K49" i="29"/>
  <c r="L49" i="29" s="1"/>
  <c r="I49" i="29"/>
  <c r="J49" i="29" s="1"/>
  <c r="G49" i="29"/>
  <c r="H49" i="29" s="1"/>
  <c r="K48" i="29"/>
  <c r="L48" i="29" s="1"/>
  <c r="I48" i="29"/>
  <c r="J48" i="29" s="1"/>
  <c r="G48" i="29"/>
  <c r="H48" i="29" s="1"/>
  <c r="K47" i="29"/>
  <c r="L47" i="29" s="1"/>
  <c r="I47" i="29"/>
  <c r="J47" i="29" s="1"/>
  <c r="G47" i="29"/>
  <c r="H47" i="29" s="1"/>
  <c r="K46" i="29"/>
  <c r="L46" i="29" s="1"/>
  <c r="I46" i="29"/>
  <c r="J46" i="29" s="1"/>
  <c r="G46" i="29"/>
  <c r="H46" i="29" s="1"/>
  <c r="K45" i="29"/>
  <c r="L45" i="29" s="1"/>
  <c r="I45" i="29"/>
  <c r="J45" i="29" s="1"/>
  <c r="G45" i="29"/>
  <c r="H45" i="29" s="1"/>
  <c r="K44" i="29"/>
  <c r="L44" i="29" s="1"/>
  <c r="I44" i="29"/>
  <c r="J44" i="29" s="1"/>
  <c r="G44" i="29"/>
  <c r="H44" i="29" s="1"/>
  <c r="K43" i="29"/>
  <c r="L43" i="29" s="1"/>
  <c r="I43" i="29"/>
  <c r="J43" i="29" s="1"/>
  <c r="G43" i="29"/>
  <c r="H43" i="29" s="1"/>
  <c r="K42" i="29"/>
  <c r="L42" i="29" s="1"/>
  <c r="I42" i="29"/>
  <c r="J42" i="29" s="1"/>
  <c r="G42" i="29"/>
  <c r="H42" i="29" s="1"/>
  <c r="K41" i="29"/>
  <c r="L41" i="29" s="1"/>
  <c r="I41" i="29"/>
  <c r="J41" i="29" s="1"/>
  <c r="G41" i="29"/>
  <c r="H41" i="29" s="1"/>
  <c r="K40" i="29"/>
  <c r="L40" i="29" s="1"/>
  <c r="I40" i="29"/>
  <c r="J40" i="29" s="1"/>
  <c r="G40" i="29"/>
  <c r="H40" i="29" s="1"/>
  <c r="K39" i="29"/>
  <c r="L39" i="29" s="1"/>
  <c r="I39" i="29"/>
  <c r="J39" i="29" s="1"/>
  <c r="G39" i="29"/>
  <c r="H39" i="29" s="1"/>
  <c r="K38" i="29"/>
  <c r="L38" i="29" s="1"/>
  <c r="I38" i="29"/>
  <c r="J38" i="29" s="1"/>
  <c r="G38" i="29"/>
  <c r="H38" i="29" s="1"/>
  <c r="K37" i="29"/>
  <c r="L37" i="29" s="1"/>
  <c r="I37" i="29"/>
  <c r="J37" i="29" s="1"/>
  <c r="G37" i="29"/>
  <c r="H37" i="29" s="1"/>
  <c r="K36" i="29"/>
  <c r="L36" i="29" s="1"/>
  <c r="I36" i="29"/>
  <c r="J36" i="29" s="1"/>
  <c r="G36" i="29"/>
  <c r="H36" i="29" s="1"/>
  <c r="K35" i="29"/>
  <c r="L35" i="29" s="1"/>
  <c r="I35" i="29"/>
  <c r="J35" i="29" s="1"/>
  <c r="G35" i="29"/>
  <c r="H35" i="29" s="1"/>
  <c r="K34" i="29"/>
  <c r="L34" i="29" s="1"/>
  <c r="I34" i="29"/>
  <c r="J34" i="29" s="1"/>
  <c r="G34" i="29"/>
  <c r="H34" i="29" s="1"/>
  <c r="K33" i="29"/>
  <c r="L33" i="29" s="1"/>
  <c r="I33" i="29"/>
  <c r="J33" i="29" s="1"/>
  <c r="G33" i="29"/>
  <c r="H33" i="29" s="1"/>
  <c r="K32" i="29"/>
  <c r="L32" i="29" s="1"/>
  <c r="I32" i="29"/>
  <c r="J32" i="29" s="1"/>
  <c r="G32" i="29"/>
  <c r="H32" i="29" s="1"/>
  <c r="K31" i="29"/>
  <c r="L31" i="29" s="1"/>
  <c r="I31" i="29"/>
  <c r="J31" i="29" s="1"/>
  <c r="G31" i="29"/>
  <c r="H31" i="29" s="1"/>
  <c r="K30" i="29"/>
  <c r="L30" i="29" s="1"/>
  <c r="I30" i="29"/>
  <c r="J30" i="29" s="1"/>
  <c r="G30" i="29"/>
  <c r="H30" i="29" s="1"/>
  <c r="K29" i="29"/>
  <c r="L29" i="29" s="1"/>
  <c r="I29" i="29"/>
  <c r="J29" i="29" s="1"/>
  <c r="G29" i="29"/>
  <c r="H29" i="29" s="1"/>
  <c r="K28" i="29"/>
  <c r="L28" i="29" s="1"/>
  <c r="I28" i="29"/>
  <c r="J28" i="29" s="1"/>
  <c r="G28" i="29"/>
  <c r="H28" i="29" s="1"/>
  <c r="K27" i="29"/>
  <c r="L27" i="29" s="1"/>
  <c r="I27" i="29"/>
  <c r="J27" i="29" s="1"/>
  <c r="G27" i="29"/>
  <c r="H27" i="29" s="1"/>
  <c r="K26" i="29"/>
  <c r="L26" i="29" s="1"/>
  <c r="I26" i="29"/>
  <c r="J26" i="29" s="1"/>
  <c r="G26" i="29"/>
  <c r="H26" i="29" s="1"/>
  <c r="K25" i="29"/>
  <c r="L25" i="29" s="1"/>
  <c r="I25" i="29"/>
  <c r="J25" i="29" s="1"/>
  <c r="G25" i="29"/>
  <c r="H25" i="29" s="1"/>
  <c r="K24" i="29"/>
  <c r="L24" i="29" s="1"/>
  <c r="I24" i="29"/>
  <c r="J24" i="29" s="1"/>
  <c r="G24" i="29"/>
  <c r="H24" i="29" s="1"/>
  <c r="K23" i="29"/>
  <c r="L23" i="29" s="1"/>
  <c r="I23" i="29"/>
  <c r="J23" i="29" s="1"/>
  <c r="G23" i="29"/>
  <c r="H23" i="29" s="1"/>
  <c r="K22" i="29"/>
  <c r="L22" i="29" s="1"/>
  <c r="I22" i="29"/>
  <c r="J22" i="29" s="1"/>
  <c r="G22" i="29"/>
  <c r="H22" i="29" s="1"/>
  <c r="K21" i="29"/>
  <c r="L21" i="29" s="1"/>
  <c r="I21" i="29"/>
  <c r="J21" i="29" s="1"/>
  <c r="G21" i="29"/>
  <c r="H21" i="29" s="1"/>
  <c r="K20" i="29"/>
  <c r="L20" i="29" s="1"/>
  <c r="I20" i="29"/>
  <c r="J20" i="29" s="1"/>
  <c r="G20" i="29"/>
  <c r="H20" i="29" s="1"/>
  <c r="K19" i="29"/>
  <c r="L19" i="29" s="1"/>
  <c r="I19" i="29"/>
  <c r="J19" i="29" s="1"/>
  <c r="G19" i="29"/>
  <c r="H19" i="29" s="1"/>
  <c r="K18" i="29"/>
  <c r="L18" i="29" s="1"/>
  <c r="I18" i="29"/>
  <c r="J18" i="29" s="1"/>
  <c r="G18" i="29"/>
  <c r="H18" i="29" s="1"/>
  <c r="K17" i="29"/>
  <c r="L17" i="29" s="1"/>
  <c r="I17" i="29"/>
  <c r="J17" i="29" s="1"/>
  <c r="G17" i="29"/>
  <c r="H17" i="29" s="1"/>
  <c r="K16" i="29"/>
  <c r="L16" i="29" s="1"/>
  <c r="I16" i="29"/>
  <c r="J16" i="29" s="1"/>
  <c r="G16" i="29"/>
  <c r="H16" i="29" s="1"/>
  <c r="K15" i="29"/>
  <c r="L15" i="29" s="1"/>
  <c r="I15" i="29"/>
  <c r="J15" i="29" s="1"/>
  <c r="G15" i="29"/>
  <c r="H15" i="29" s="1"/>
  <c r="K14" i="29"/>
  <c r="L14" i="29" s="1"/>
  <c r="I14" i="29"/>
  <c r="J14" i="29" s="1"/>
  <c r="G14" i="29"/>
  <c r="H14" i="29" s="1"/>
  <c r="K13" i="29"/>
  <c r="L13" i="29" s="1"/>
  <c r="I13" i="29"/>
  <c r="J13" i="29" s="1"/>
  <c r="G13" i="29"/>
  <c r="H13" i="29" s="1"/>
  <c r="K12" i="29"/>
  <c r="L12" i="29" s="1"/>
  <c r="I12" i="29"/>
  <c r="J12" i="29" s="1"/>
  <c r="G12" i="29"/>
  <c r="H12" i="29" s="1"/>
  <c r="K11" i="29"/>
  <c r="L11" i="29" s="1"/>
  <c r="I11" i="29"/>
  <c r="J11" i="29" s="1"/>
  <c r="G11" i="29"/>
  <c r="H11" i="29" s="1"/>
  <c r="K10" i="29"/>
  <c r="L10" i="29" s="1"/>
  <c r="I10" i="29"/>
  <c r="J10" i="29" s="1"/>
  <c r="G10" i="29"/>
  <c r="H10" i="29" s="1"/>
  <c r="K9" i="29"/>
  <c r="L9" i="29" s="1"/>
  <c r="I9" i="29"/>
  <c r="J9" i="29" s="1"/>
  <c r="G9" i="29"/>
  <c r="H9" i="29" s="1"/>
  <c r="K8" i="29"/>
  <c r="L8" i="29" s="1"/>
  <c r="I8" i="29"/>
  <c r="J8" i="29" s="1"/>
  <c r="G8" i="29"/>
  <c r="H8" i="29" s="1"/>
  <c r="K7" i="29"/>
  <c r="L7" i="29" s="1"/>
  <c r="I7" i="29"/>
  <c r="J7" i="29" s="1"/>
  <c r="G7" i="29"/>
  <c r="H7" i="29" s="1"/>
  <c r="K6" i="29"/>
  <c r="L6" i="29" s="1"/>
  <c r="I6" i="29"/>
  <c r="J6" i="29" s="1"/>
  <c r="G6" i="29"/>
  <c r="H6" i="29" s="1"/>
  <c r="K5" i="29"/>
  <c r="L5" i="29" s="1"/>
  <c r="I5" i="29"/>
  <c r="J5" i="29" s="1"/>
  <c r="G5" i="29"/>
  <c r="H5" i="29" s="1"/>
  <c r="K4" i="29"/>
  <c r="L4" i="29" s="1"/>
  <c r="I4" i="29"/>
  <c r="J4" i="29" s="1"/>
  <c r="G4" i="29"/>
  <c r="H4" i="29" s="1"/>
  <c r="K3" i="29"/>
  <c r="L3" i="29" s="1"/>
  <c r="I3" i="29"/>
  <c r="J3" i="29" s="1"/>
  <c r="G3" i="29"/>
  <c r="H3" i="29" s="1"/>
  <c r="K59" i="30"/>
  <c r="L59" i="30" s="1"/>
  <c r="I59" i="30"/>
  <c r="J59" i="30" s="1"/>
  <c r="G59" i="30"/>
  <c r="H59" i="30" s="1"/>
  <c r="K58" i="30"/>
  <c r="L58" i="30" s="1"/>
  <c r="I58" i="30"/>
  <c r="J58" i="30" s="1"/>
  <c r="G58" i="30"/>
  <c r="H58" i="30" s="1"/>
  <c r="K57" i="30"/>
  <c r="L57" i="30" s="1"/>
  <c r="I57" i="30"/>
  <c r="J57" i="30" s="1"/>
  <c r="G57" i="30"/>
  <c r="H57" i="30" s="1"/>
  <c r="K56" i="30"/>
  <c r="L56" i="30" s="1"/>
  <c r="I56" i="30"/>
  <c r="J56" i="30" s="1"/>
  <c r="H56" i="30"/>
  <c r="G56" i="30"/>
  <c r="L55" i="30"/>
  <c r="K55" i="30"/>
  <c r="J55" i="30"/>
  <c r="I55" i="30"/>
  <c r="H55" i="30"/>
  <c r="G55" i="30"/>
  <c r="L54" i="30"/>
  <c r="K54" i="30"/>
  <c r="J54" i="30"/>
  <c r="I54" i="30"/>
  <c r="H54" i="30"/>
  <c r="G54" i="30"/>
  <c r="K53" i="30"/>
  <c r="L53" i="30" s="1"/>
  <c r="J53" i="30"/>
  <c r="I53" i="30"/>
  <c r="G53" i="30"/>
  <c r="H53" i="30" s="1"/>
  <c r="K52" i="30"/>
  <c r="L52" i="30" s="1"/>
  <c r="I52" i="30"/>
  <c r="J52" i="30" s="1"/>
  <c r="G52" i="30"/>
  <c r="H52" i="30" s="1"/>
  <c r="L51" i="30"/>
  <c r="K51" i="30"/>
  <c r="I51" i="30"/>
  <c r="J51" i="30" s="1"/>
  <c r="G51" i="30"/>
  <c r="H51" i="30" s="1"/>
  <c r="K50" i="30"/>
  <c r="L50" i="30" s="1"/>
  <c r="I50" i="30"/>
  <c r="J50" i="30" s="1"/>
  <c r="G50" i="30"/>
  <c r="H50" i="30" s="1"/>
  <c r="K49" i="30"/>
  <c r="L49" i="30" s="1"/>
  <c r="I49" i="30"/>
  <c r="J49" i="30" s="1"/>
  <c r="G49" i="30"/>
  <c r="H49" i="30" s="1"/>
  <c r="K48" i="30"/>
  <c r="L48" i="30" s="1"/>
  <c r="I48" i="30"/>
  <c r="J48" i="30" s="1"/>
  <c r="H48" i="30"/>
  <c r="G48" i="30"/>
  <c r="K47" i="30"/>
  <c r="L47" i="30" s="1"/>
  <c r="I47" i="30"/>
  <c r="J47" i="30" s="1"/>
  <c r="G47" i="30"/>
  <c r="H47" i="30" s="1"/>
  <c r="K46" i="30"/>
  <c r="L46" i="30" s="1"/>
  <c r="I46" i="30"/>
  <c r="J46" i="30" s="1"/>
  <c r="G46" i="30"/>
  <c r="H46" i="30" s="1"/>
  <c r="K45" i="30"/>
  <c r="L45" i="30" s="1"/>
  <c r="I45" i="30"/>
  <c r="J45" i="30" s="1"/>
  <c r="G45" i="30"/>
  <c r="H45" i="30" s="1"/>
  <c r="K44" i="30"/>
  <c r="L44" i="30" s="1"/>
  <c r="I44" i="30"/>
  <c r="J44" i="30" s="1"/>
  <c r="G44" i="30"/>
  <c r="H44" i="30" s="1"/>
  <c r="K43" i="30"/>
  <c r="L43" i="30" s="1"/>
  <c r="I43" i="30"/>
  <c r="J43" i="30" s="1"/>
  <c r="G43" i="30"/>
  <c r="H43" i="30" s="1"/>
  <c r="K42" i="30"/>
  <c r="L42" i="30" s="1"/>
  <c r="I42" i="30"/>
  <c r="J42" i="30" s="1"/>
  <c r="G42" i="30"/>
  <c r="H42" i="30" s="1"/>
  <c r="K41" i="30"/>
  <c r="L41" i="30" s="1"/>
  <c r="I41" i="30"/>
  <c r="J41" i="30" s="1"/>
  <c r="H41" i="30"/>
  <c r="G41" i="30"/>
  <c r="K40" i="30"/>
  <c r="L40" i="30" s="1"/>
  <c r="I40" i="30"/>
  <c r="J40" i="30" s="1"/>
  <c r="G40" i="30"/>
  <c r="H40" i="30" s="1"/>
  <c r="K39" i="30"/>
  <c r="L39" i="30" s="1"/>
  <c r="I39" i="30"/>
  <c r="J39" i="30" s="1"/>
  <c r="G39" i="30"/>
  <c r="H39" i="30" s="1"/>
  <c r="K38" i="30"/>
  <c r="L38" i="30" s="1"/>
  <c r="I38" i="30"/>
  <c r="J38" i="30" s="1"/>
  <c r="G38" i="30"/>
  <c r="H38" i="30" s="1"/>
  <c r="K37" i="30"/>
  <c r="L37" i="30" s="1"/>
  <c r="I37" i="30"/>
  <c r="J37" i="30" s="1"/>
  <c r="G37" i="30"/>
  <c r="H37" i="30" s="1"/>
  <c r="K36" i="30"/>
  <c r="L36" i="30" s="1"/>
  <c r="I36" i="30"/>
  <c r="J36" i="30" s="1"/>
  <c r="G36" i="30"/>
  <c r="H36" i="30" s="1"/>
  <c r="K35" i="30"/>
  <c r="L35" i="30" s="1"/>
  <c r="I35" i="30"/>
  <c r="J35" i="30" s="1"/>
  <c r="G35" i="30"/>
  <c r="H35" i="30" s="1"/>
  <c r="K34" i="30"/>
  <c r="L34" i="30" s="1"/>
  <c r="I34" i="30"/>
  <c r="J34" i="30" s="1"/>
  <c r="G34" i="30"/>
  <c r="H34" i="30" s="1"/>
  <c r="K33" i="30"/>
  <c r="L33" i="30" s="1"/>
  <c r="I33" i="30"/>
  <c r="J33" i="30" s="1"/>
  <c r="G33" i="30"/>
  <c r="H33" i="30" s="1"/>
  <c r="K32" i="30"/>
  <c r="L32" i="30" s="1"/>
  <c r="I32" i="30"/>
  <c r="J32" i="30" s="1"/>
  <c r="H32" i="30"/>
  <c r="G32" i="30"/>
  <c r="K31" i="30"/>
  <c r="L31" i="30" s="1"/>
  <c r="I31" i="30"/>
  <c r="J31" i="30" s="1"/>
  <c r="G31" i="30"/>
  <c r="H31" i="30" s="1"/>
  <c r="K30" i="30"/>
  <c r="L30" i="30" s="1"/>
  <c r="I30" i="30"/>
  <c r="J30" i="30" s="1"/>
  <c r="G30" i="30"/>
  <c r="H30" i="30" s="1"/>
  <c r="K29" i="30"/>
  <c r="L29" i="30" s="1"/>
  <c r="J29" i="30"/>
  <c r="I29" i="30"/>
  <c r="G29" i="30"/>
  <c r="H29" i="30" s="1"/>
  <c r="K28" i="30"/>
  <c r="L28" i="30" s="1"/>
  <c r="I28" i="30"/>
  <c r="J28" i="30" s="1"/>
  <c r="G28" i="30"/>
  <c r="H28" i="30" s="1"/>
  <c r="K27" i="30"/>
  <c r="L27" i="30" s="1"/>
  <c r="I27" i="30"/>
  <c r="J27" i="30" s="1"/>
  <c r="G27" i="30"/>
  <c r="H27" i="30" s="1"/>
  <c r="K26" i="30"/>
  <c r="L26" i="30" s="1"/>
  <c r="I26" i="30"/>
  <c r="J26" i="30" s="1"/>
  <c r="G26" i="30"/>
  <c r="H26" i="30" s="1"/>
  <c r="K25" i="30"/>
  <c r="L25" i="30" s="1"/>
  <c r="I25" i="30"/>
  <c r="J25" i="30" s="1"/>
  <c r="H25" i="30"/>
  <c r="G25" i="30"/>
  <c r="K24" i="30"/>
  <c r="L24" i="30" s="1"/>
  <c r="I24" i="30"/>
  <c r="J24" i="30" s="1"/>
  <c r="G24" i="30"/>
  <c r="H24" i="30" s="1"/>
  <c r="K23" i="30"/>
  <c r="L23" i="30" s="1"/>
  <c r="I23" i="30"/>
  <c r="J23" i="30" s="1"/>
  <c r="G23" i="30"/>
  <c r="H23" i="30" s="1"/>
  <c r="K22" i="30"/>
  <c r="L22" i="30" s="1"/>
  <c r="I22" i="30"/>
  <c r="J22" i="30" s="1"/>
  <c r="G22" i="30"/>
  <c r="H22" i="30" s="1"/>
  <c r="K21" i="30"/>
  <c r="L21" i="30" s="1"/>
  <c r="I21" i="30"/>
  <c r="J21" i="30" s="1"/>
  <c r="G21" i="30"/>
  <c r="H21" i="30" s="1"/>
  <c r="K20" i="30"/>
  <c r="L20" i="30" s="1"/>
  <c r="I20" i="30"/>
  <c r="J20" i="30" s="1"/>
  <c r="G20" i="30"/>
  <c r="H20" i="30" s="1"/>
  <c r="K19" i="30"/>
  <c r="L19" i="30" s="1"/>
  <c r="I19" i="30"/>
  <c r="J19" i="30" s="1"/>
  <c r="G19" i="30"/>
  <c r="H19" i="30" s="1"/>
  <c r="K18" i="30"/>
  <c r="L18" i="30" s="1"/>
  <c r="I18" i="30"/>
  <c r="J18" i="30" s="1"/>
  <c r="G18" i="30"/>
  <c r="H18" i="30" s="1"/>
  <c r="K17" i="30"/>
  <c r="L17" i="30" s="1"/>
  <c r="I17" i="30"/>
  <c r="J17" i="30" s="1"/>
  <c r="H17" i="30"/>
  <c r="G17" i="30"/>
  <c r="K16" i="30"/>
  <c r="L16" i="30" s="1"/>
  <c r="I16" i="30"/>
  <c r="J16" i="30" s="1"/>
  <c r="H16" i="30"/>
  <c r="G16" i="30"/>
  <c r="K15" i="30"/>
  <c r="L15" i="30" s="1"/>
  <c r="I15" i="30"/>
  <c r="J15" i="30" s="1"/>
  <c r="G15" i="30"/>
  <c r="H15" i="30" s="1"/>
  <c r="K14" i="30"/>
  <c r="L14" i="30" s="1"/>
  <c r="I14" i="30"/>
  <c r="J14" i="30" s="1"/>
  <c r="G14" i="30"/>
  <c r="H14" i="30" s="1"/>
  <c r="K13" i="30"/>
  <c r="L13" i="30" s="1"/>
  <c r="I13" i="30"/>
  <c r="J13" i="30" s="1"/>
  <c r="G13" i="30"/>
  <c r="H13" i="30" s="1"/>
  <c r="K12" i="30"/>
  <c r="L12" i="30" s="1"/>
  <c r="I12" i="30"/>
  <c r="J12" i="30" s="1"/>
  <c r="G12" i="30"/>
  <c r="H12" i="30" s="1"/>
  <c r="K11" i="30"/>
  <c r="L11" i="30" s="1"/>
  <c r="I11" i="30"/>
  <c r="J11" i="30" s="1"/>
  <c r="G11" i="30"/>
  <c r="H11" i="30" s="1"/>
  <c r="L10" i="30"/>
  <c r="K10" i="30"/>
  <c r="I10" i="30"/>
  <c r="J10" i="30" s="1"/>
  <c r="G10" i="30"/>
  <c r="H10" i="30" s="1"/>
  <c r="K9" i="30"/>
  <c r="L9" i="30" s="1"/>
  <c r="J9" i="30"/>
  <c r="I9" i="30"/>
  <c r="G9" i="30"/>
  <c r="H9" i="30" s="1"/>
  <c r="K8" i="30"/>
  <c r="L8" i="30" s="1"/>
  <c r="I8" i="30"/>
  <c r="J8" i="30" s="1"/>
  <c r="G8" i="30"/>
  <c r="H8" i="30" s="1"/>
  <c r="K7" i="30"/>
  <c r="L7" i="30" s="1"/>
  <c r="I7" i="30"/>
  <c r="J7" i="30" s="1"/>
  <c r="G7" i="30"/>
  <c r="H7" i="30" s="1"/>
  <c r="K6" i="30"/>
  <c r="L6" i="30" s="1"/>
  <c r="I6" i="30"/>
  <c r="J6" i="30" s="1"/>
  <c r="G6" i="30"/>
  <c r="H6" i="30" s="1"/>
  <c r="K5" i="30"/>
  <c r="L5" i="30" s="1"/>
  <c r="I5" i="30"/>
  <c r="J5" i="30" s="1"/>
  <c r="G5" i="30"/>
  <c r="H5" i="30" s="1"/>
  <c r="K4" i="30"/>
  <c r="L4" i="30" s="1"/>
  <c r="I4" i="30"/>
  <c r="J4" i="30" s="1"/>
  <c r="G4" i="30"/>
  <c r="H4" i="30" s="1"/>
  <c r="L3" i="30"/>
  <c r="K3" i="30"/>
  <c r="I3" i="30"/>
  <c r="J3" i="30" s="1"/>
  <c r="G3" i="30"/>
  <c r="H3" i="30" s="1"/>
  <c r="L59" i="31"/>
  <c r="K59" i="31"/>
  <c r="J59" i="31"/>
  <c r="I59" i="31"/>
  <c r="H59" i="31"/>
  <c r="G59" i="31"/>
  <c r="L58" i="31"/>
  <c r="K58" i="31"/>
  <c r="I58" i="31"/>
  <c r="J58" i="31" s="1"/>
  <c r="H58" i="31"/>
  <c r="G58" i="31"/>
  <c r="L57" i="31"/>
  <c r="K57" i="31"/>
  <c r="I57" i="31"/>
  <c r="J57" i="31" s="1"/>
  <c r="H57" i="31"/>
  <c r="G57" i="31"/>
  <c r="L56" i="31"/>
  <c r="K56" i="31"/>
  <c r="J56" i="31"/>
  <c r="I56" i="31"/>
  <c r="H56" i="31"/>
  <c r="G56" i="31"/>
  <c r="K55" i="31"/>
  <c r="L55" i="31" s="1"/>
  <c r="I55" i="31"/>
  <c r="J55" i="31" s="1"/>
  <c r="G55" i="31"/>
  <c r="H55" i="31" s="1"/>
  <c r="K54" i="31"/>
  <c r="L54" i="31" s="1"/>
  <c r="I54" i="31"/>
  <c r="J54" i="31" s="1"/>
  <c r="G54" i="31"/>
  <c r="H54" i="31" s="1"/>
  <c r="K53" i="31"/>
  <c r="L53" i="31" s="1"/>
  <c r="I53" i="31"/>
  <c r="J53" i="31" s="1"/>
  <c r="G53" i="31"/>
  <c r="H53" i="31" s="1"/>
  <c r="K52" i="31"/>
  <c r="L52" i="31" s="1"/>
  <c r="I52" i="31"/>
  <c r="J52" i="31" s="1"/>
  <c r="G52" i="31"/>
  <c r="H52" i="31" s="1"/>
  <c r="K51" i="31"/>
  <c r="L51" i="31" s="1"/>
  <c r="I51" i="31"/>
  <c r="J51" i="31" s="1"/>
  <c r="G51" i="31"/>
  <c r="H51" i="31" s="1"/>
  <c r="K50" i="31"/>
  <c r="L50" i="31" s="1"/>
  <c r="I50" i="31"/>
  <c r="J50" i="31" s="1"/>
  <c r="H50" i="31"/>
  <c r="G50" i="31"/>
  <c r="K49" i="31"/>
  <c r="L49" i="31" s="1"/>
  <c r="I49" i="31"/>
  <c r="J49" i="31" s="1"/>
  <c r="G49" i="31"/>
  <c r="H49" i="31" s="1"/>
  <c r="K48" i="31"/>
  <c r="L48" i="31" s="1"/>
  <c r="I48" i="31"/>
  <c r="J48" i="31" s="1"/>
  <c r="G48" i="31"/>
  <c r="H48" i="31" s="1"/>
  <c r="K47" i="31"/>
  <c r="L47" i="31" s="1"/>
  <c r="I47" i="31"/>
  <c r="J47" i="31" s="1"/>
  <c r="G47" i="31"/>
  <c r="H47" i="31" s="1"/>
  <c r="K46" i="31"/>
  <c r="L46" i="31" s="1"/>
  <c r="I46" i="31"/>
  <c r="J46" i="31" s="1"/>
  <c r="G46" i="31"/>
  <c r="H46" i="31" s="1"/>
  <c r="K45" i="31"/>
  <c r="L45" i="31" s="1"/>
  <c r="I45" i="31"/>
  <c r="J45" i="31" s="1"/>
  <c r="G45" i="31"/>
  <c r="H45" i="31" s="1"/>
  <c r="K44" i="31"/>
  <c r="L44" i="31" s="1"/>
  <c r="I44" i="31"/>
  <c r="J44" i="31" s="1"/>
  <c r="G44" i="31"/>
  <c r="H44" i="31" s="1"/>
  <c r="K43" i="31"/>
  <c r="L43" i="31" s="1"/>
  <c r="I43" i="31"/>
  <c r="J43" i="31" s="1"/>
  <c r="G43" i="31"/>
  <c r="H43" i="31" s="1"/>
  <c r="K42" i="31"/>
  <c r="L42" i="31" s="1"/>
  <c r="I42" i="31"/>
  <c r="J42" i="31" s="1"/>
  <c r="H42" i="31"/>
  <c r="G42" i="31"/>
  <c r="K41" i="31"/>
  <c r="L41" i="31" s="1"/>
  <c r="I41" i="31"/>
  <c r="J41" i="31" s="1"/>
  <c r="G41" i="31"/>
  <c r="H41" i="31" s="1"/>
  <c r="L40" i="31"/>
  <c r="K40" i="31"/>
  <c r="I40" i="31"/>
  <c r="J40" i="31" s="1"/>
  <c r="G40" i="31"/>
  <c r="H40" i="31" s="1"/>
  <c r="K39" i="31"/>
  <c r="L39" i="31" s="1"/>
  <c r="I39" i="31"/>
  <c r="J39" i="31" s="1"/>
  <c r="G39" i="31"/>
  <c r="H39" i="31" s="1"/>
  <c r="K38" i="31"/>
  <c r="L38" i="31" s="1"/>
  <c r="I38" i="31"/>
  <c r="J38" i="31" s="1"/>
  <c r="G38" i="31"/>
  <c r="H38" i="31" s="1"/>
  <c r="K37" i="31"/>
  <c r="L37" i="31" s="1"/>
  <c r="I37" i="31"/>
  <c r="J37" i="31" s="1"/>
  <c r="G37" i="31"/>
  <c r="H37" i="31" s="1"/>
  <c r="K36" i="31"/>
  <c r="L36" i="31" s="1"/>
  <c r="I36" i="31"/>
  <c r="J36" i="31" s="1"/>
  <c r="G36" i="31"/>
  <c r="H36" i="31" s="1"/>
  <c r="K35" i="31"/>
  <c r="L35" i="31" s="1"/>
  <c r="I35" i="31"/>
  <c r="J35" i="31" s="1"/>
  <c r="G35" i="31"/>
  <c r="H35" i="31" s="1"/>
  <c r="K34" i="31"/>
  <c r="L34" i="31" s="1"/>
  <c r="I34" i="31"/>
  <c r="J34" i="31" s="1"/>
  <c r="G34" i="31"/>
  <c r="H34" i="31" s="1"/>
  <c r="K33" i="31"/>
  <c r="L33" i="31" s="1"/>
  <c r="I33" i="31"/>
  <c r="J33" i="31" s="1"/>
  <c r="G33" i="31"/>
  <c r="H33" i="31" s="1"/>
  <c r="K32" i="31"/>
  <c r="L32" i="31" s="1"/>
  <c r="I32" i="31"/>
  <c r="J32" i="31" s="1"/>
  <c r="G32" i="31"/>
  <c r="H32" i="31" s="1"/>
  <c r="K31" i="31"/>
  <c r="L31" i="31" s="1"/>
  <c r="I31" i="31"/>
  <c r="J31" i="31" s="1"/>
  <c r="G31" i="31"/>
  <c r="H31" i="31" s="1"/>
  <c r="K30" i="31"/>
  <c r="L30" i="31" s="1"/>
  <c r="I30" i="31"/>
  <c r="J30" i="31" s="1"/>
  <c r="H30" i="31"/>
  <c r="G30" i="31"/>
  <c r="K29" i="31"/>
  <c r="L29" i="31" s="1"/>
  <c r="I29" i="31"/>
  <c r="J29" i="31" s="1"/>
  <c r="G29" i="31"/>
  <c r="H29" i="31" s="1"/>
  <c r="K28" i="31"/>
  <c r="L28" i="31" s="1"/>
  <c r="I28" i="31"/>
  <c r="J28" i="31" s="1"/>
  <c r="G28" i="31"/>
  <c r="H28" i="31" s="1"/>
  <c r="K27" i="31"/>
  <c r="L27" i="31" s="1"/>
  <c r="I27" i="31"/>
  <c r="J27" i="31" s="1"/>
  <c r="G27" i="31"/>
  <c r="H27" i="31" s="1"/>
  <c r="K26" i="31"/>
  <c r="L26" i="31" s="1"/>
  <c r="I26" i="31"/>
  <c r="J26" i="31" s="1"/>
  <c r="G26" i="31"/>
  <c r="H26" i="31" s="1"/>
  <c r="K25" i="31"/>
  <c r="L25" i="31" s="1"/>
  <c r="I25" i="31"/>
  <c r="J25" i="31" s="1"/>
  <c r="G25" i="31"/>
  <c r="H25" i="31" s="1"/>
  <c r="K24" i="31"/>
  <c r="L24" i="31" s="1"/>
  <c r="I24" i="31"/>
  <c r="J24" i="31" s="1"/>
  <c r="G24" i="31"/>
  <c r="H24" i="31" s="1"/>
  <c r="K23" i="31"/>
  <c r="L23" i="31" s="1"/>
  <c r="I23" i="31"/>
  <c r="J23" i="31" s="1"/>
  <c r="G23" i="31"/>
  <c r="H23" i="31" s="1"/>
  <c r="K22" i="31"/>
  <c r="L22" i="31" s="1"/>
  <c r="I22" i="31"/>
  <c r="J22" i="31" s="1"/>
  <c r="G22" i="31"/>
  <c r="H22" i="31" s="1"/>
  <c r="K21" i="31"/>
  <c r="L21" i="31" s="1"/>
  <c r="I21" i="31"/>
  <c r="J21" i="31" s="1"/>
  <c r="G21" i="31"/>
  <c r="H21" i="31" s="1"/>
  <c r="K20" i="31"/>
  <c r="L20" i="31" s="1"/>
  <c r="I20" i="31"/>
  <c r="J20" i="31" s="1"/>
  <c r="G20" i="31"/>
  <c r="H20" i="31" s="1"/>
  <c r="K19" i="31"/>
  <c r="L19" i="31" s="1"/>
  <c r="I19" i="31"/>
  <c r="J19" i="31" s="1"/>
  <c r="G19" i="31"/>
  <c r="H19" i="31" s="1"/>
  <c r="K18" i="31"/>
  <c r="L18" i="31" s="1"/>
  <c r="I18" i="31"/>
  <c r="J18" i="31" s="1"/>
  <c r="G18" i="31"/>
  <c r="H18" i="31" s="1"/>
  <c r="K17" i="31"/>
  <c r="L17" i="31" s="1"/>
  <c r="I17" i="31"/>
  <c r="J17" i="31" s="1"/>
  <c r="G17" i="31"/>
  <c r="H17" i="31" s="1"/>
  <c r="K16" i="31"/>
  <c r="L16" i="31" s="1"/>
  <c r="I16" i="31"/>
  <c r="J16" i="31" s="1"/>
  <c r="G16" i="31"/>
  <c r="H16" i="31" s="1"/>
  <c r="K15" i="31"/>
  <c r="L15" i="31" s="1"/>
  <c r="I15" i="31"/>
  <c r="J15" i="31" s="1"/>
  <c r="G15" i="31"/>
  <c r="H15" i="31" s="1"/>
  <c r="K14" i="31"/>
  <c r="L14" i="31" s="1"/>
  <c r="I14" i="31"/>
  <c r="J14" i="31" s="1"/>
  <c r="G14" i="31"/>
  <c r="H14" i="31" s="1"/>
  <c r="K13" i="31"/>
  <c r="L13" i="31" s="1"/>
  <c r="I13" i="31"/>
  <c r="J13" i="31" s="1"/>
  <c r="G13" i="31"/>
  <c r="H13" i="31" s="1"/>
  <c r="K12" i="31"/>
  <c r="L12" i="31" s="1"/>
  <c r="I12" i="31"/>
  <c r="J12" i="31" s="1"/>
  <c r="G12" i="31"/>
  <c r="H12" i="31" s="1"/>
  <c r="K11" i="31"/>
  <c r="L11" i="31" s="1"/>
  <c r="I11" i="31"/>
  <c r="J11" i="31" s="1"/>
  <c r="G11" i="31"/>
  <c r="H11" i="31" s="1"/>
  <c r="K10" i="31"/>
  <c r="L10" i="31" s="1"/>
  <c r="I10" i="31"/>
  <c r="J10" i="31" s="1"/>
  <c r="G10" i="31"/>
  <c r="H10" i="31" s="1"/>
  <c r="K9" i="31"/>
  <c r="L9" i="31" s="1"/>
  <c r="I9" i="31"/>
  <c r="J9" i="31" s="1"/>
  <c r="G9" i="31"/>
  <c r="H9" i="31" s="1"/>
  <c r="K8" i="31"/>
  <c r="L8" i="31" s="1"/>
  <c r="I8" i="31"/>
  <c r="J8" i="31" s="1"/>
  <c r="G8" i="31"/>
  <c r="H8" i="31" s="1"/>
  <c r="K7" i="31"/>
  <c r="L7" i="31" s="1"/>
  <c r="I7" i="31"/>
  <c r="J7" i="31" s="1"/>
  <c r="G7" i="31"/>
  <c r="H7" i="31" s="1"/>
  <c r="K6" i="31"/>
  <c r="L6" i="31" s="1"/>
  <c r="I6" i="31"/>
  <c r="J6" i="31" s="1"/>
  <c r="G6" i="31"/>
  <c r="H6" i="31" s="1"/>
  <c r="K5" i="31"/>
  <c r="L5" i="31" s="1"/>
  <c r="I5" i="31"/>
  <c r="J5" i="31" s="1"/>
  <c r="G5" i="31"/>
  <c r="H5" i="31" s="1"/>
  <c r="K4" i="31"/>
  <c r="L4" i="31" s="1"/>
  <c r="I4" i="31"/>
  <c r="J4" i="31" s="1"/>
  <c r="G4" i="31"/>
  <c r="H4" i="31" s="1"/>
  <c r="K3" i="31"/>
  <c r="L3" i="31" s="1"/>
  <c r="I3" i="31"/>
  <c r="J3" i="31" s="1"/>
  <c r="G3" i="31"/>
  <c r="H3" i="31" s="1"/>
  <c r="L59" i="32"/>
  <c r="K59" i="32"/>
  <c r="J59" i="32"/>
  <c r="I59" i="32"/>
  <c r="H59" i="32"/>
  <c r="G59" i="32"/>
  <c r="L58" i="32"/>
  <c r="K58" i="32"/>
  <c r="J58" i="32"/>
  <c r="I58" i="32"/>
  <c r="H58" i="32"/>
  <c r="G58" i="32"/>
  <c r="L57" i="32"/>
  <c r="K57" i="32"/>
  <c r="I57" i="32"/>
  <c r="J57" i="32" s="1"/>
  <c r="G57" i="32"/>
  <c r="H57" i="32" s="1"/>
  <c r="L56" i="32"/>
  <c r="K56" i="32"/>
  <c r="J56" i="32"/>
  <c r="I56" i="32"/>
  <c r="H56" i="32"/>
  <c r="G56" i="32"/>
  <c r="K55" i="32"/>
  <c r="L55" i="32" s="1"/>
  <c r="I55" i="32"/>
  <c r="J55" i="32" s="1"/>
  <c r="G55" i="32"/>
  <c r="H55" i="32" s="1"/>
  <c r="L54" i="32"/>
  <c r="K54" i="32"/>
  <c r="J54" i="32"/>
  <c r="I54" i="32"/>
  <c r="G54" i="32"/>
  <c r="H54" i="32" s="1"/>
  <c r="K53" i="32"/>
  <c r="L53" i="32" s="1"/>
  <c r="I53" i="32"/>
  <c r="J53" i="32" s="1"/>
  <c r="G53" i="32"/>
  <c r="H53" i="32" s="1"/>
  <c r="K52" i="32"/>
  <c r="L52" i="32" s="1"/>
  <c r="I52" i="32"/>
  <c r="J52" i="32" s="1"/>
  <c r="G52" i="32"/>
  <c r="H52" i="32" s="1"/>
  <c r="K51" i="32"/>
  <c r="L51" i="32" s="1"/>
  <c r="I51" i="32"/>
  <c r="J51" i="32" s="1"/>
  <c r="H51" i="32"/>
  <c r="G51" i="32"/>
  <c r="L50" i="32"/>
  <c r="K50" i="32"/>
  <c r="I50" i="32"/>
  <c r="J50" i="32" s="1"/>
  <c r="G50" i="32"/>
  <c r="H50" i="32" s="1"/>
  <c r="K49" i="32"/>
  <c r="L49" i="32" s="1"/>
  <c r="J49" i="32"/>
  <c r="I49" i="32"/>
  <c r="G49" i="32"/>
  <c r="H49" i="32" s="1"/>
  <c r="K48" i="32"/>
  <c r="L48" i="32" s="1"/>
  <c r="I48" i="32"/>
  <c r="J48" i="32" s="1"/>
  <c r="G48" i="32"/>
  <c r="H48" i="32" s="1"/>
  <c r="K47" i="32"/>
  <c r="L47" i="32" s="1"/>
  <c r="I47" i="32"/>
  <c r="J47" i="32" s="1"/>
  <c r="H47" i="32"/>
  <c r="G47" i="32"/>
  <c r="K46" i="32"/>
  <c r="L46" i="32" s="1"/>
  <c r="I46" i="32"/>
  <c r="J46" i="32" s="1"/>
  <c r="G46" i="32"/>
  <c r="H46" i="32" s="1"/>
  <c r="K45" i="32"/>
  <c r="L45" i="32" s="1"/>
  <c r="J45" i="32"/>
  <c r="I45" i="32"/>
  <c r="G45" i="32"/>
  <c r="H45" i="32" s="1"/>
  <c r="K44" i="32"/>
  <c r="L44" i="32" s="1"/>
  <c r="I44" i="32"/>
  <c r="J44" i="32" s="1"/>
  <c r="H44" i="32"/>
  <c r="G44" i="32"/>
  <c r="K43" i="32"/>
  <c r="L43" i="32" s="1"/>
  <c r="I43" i="32"/>
  <c r="J43" i="32" s="1"/>
  <c r="G43" i="32"/>
  <c r="H43" i="32" s="1"/>
  <c r="K42" i="32"/>
  <c r="L42" i="32" s="1"/>
  <c r="I42" i="32"/>
  <c r="J42" i="32" s="1"/>
  <c r="G42" i="32"/>
  <c r="H42" i="32" s="1"/>
  <c r="L41" i="32"/>
  <c r="K41" i="32"/>
  <c r="I41" i="32"/>
  <c r="J41" i="32" s="1"/>
  <c r="G41" i="32"/>
  <c r="H41" i="32" s="1"/>
  <c r="K40" i="32"/>
  <c r="L40" i="32" s="1"/>
  <c r="J40" i="32"/>
  <c r="I40" i="32"/>
  <c r="H40" i="32"/>
  <c r="G40" i="32"/>
  <c r="K39" i="32"/>
  <c r="L39" i="32" s="1"/>
  <c r="I39" i="32"/>
  <c r="J39" i="32" s="1"/>
  <c r="G39" i="32"/>
  <c r="H39" i="32" s="1"/>
  <c r="K38" i="32"/>
  <c r="L38" i="32" s="1"/>
  <c r="I38" i="32"/>
  <c r="J38" i="32" s="1"/>
  <c r="G38" i="32"/>
  <c r="H38" i="32" s="1"/>
  <c r="K37" i="32"/>
  <c r="L37" i="32" s="1"/>
  <c r="I37" i="32"/>
  <c r="J37" i="32" s="1"/>
  <c r="G37" i="32"/>
  <c r="H37" i="32" s="1"/>
  <c r="K36" i="32"/>
  <c r="L36" i="32" s="1"/>
  <c r="I36" i="32"/>
  <c r="J36" i="32" s="1"/>
  <c r="G36" i="32"/>
  <c r="H36" i="32" s="1"/>
  <c r="K35" i="32"/>
  <c r="L35" i="32" s="1"/>
  <c r="I35" i="32"/>
  <c r="J35" i="32" s="1"/>
  <c r="G35" i="32"/>
  <c r="H35" i="32" s="1"/>
  <c r="L34" i="32"/>
  <c r="K34" i="32"/>
  <c r="I34" i="32"/>
  <c r="J34" i="32" s="1"/>
  <c r="G34" i="32"/>
  <c r="H34" i="32" s="1"/>
  <c r="K33" i="32"/>
  <c r="L33" i="32" s="1"/>
  <c r="J33" i="32"/>
  <c r="I33" i="32"/>
  <c r="G33" i="32"/>
  <c r="H33" i="32" s="1"/>
  <c r="K32" i="32"/>
  <c r="L32" i="32" s="1"/>
  <c r="I32" i="32"/>
  <c r="J32" i="32" s="1"/>
  <c r="G32" i="32"/>
  <c r="H32" i="32" s="1"/>
  <c r="K31" i="32"/>
  <c r="L31" i="32" s="1"/>
  <c r="I31" i="32"/>
  <c r="J31" i="32" s="1"/>
  <c r="H31" i="32"/>
  <c r="G31" i="32"/>
  <c r="K30" i="32"/>
  <c r="L30" i="32" s="1"/>
  <c r="I30" i="32"/>
  <c r="J30" i="32" s="1"/>
  <c r="G30" i="32"/>
  <c r="H30" i="32" s="1"/>
  <c r="K29" i="32"/>
  <c r="L29" i="32" s="1"/>
  <c r="J29" i="32"/>
  <c r="I29" i="32"/>
  <c r="G29" i="32"/>
  <c r="H29" i="32" s="1"/>
  <c r="K28" i="32"/>
  <c r="L28" i="32" s="1"/>
  <c r="I28" i="32"/>
  <c r="J28" i="32" s="1"/>
  <c r="G28" i="32"/>
  <c r="H28" i="32" s="1"/>
  <c r="K27" i="32"/>
  <c r="L27" i="32" s="1"/>
  <c r="I27" i="32"/>
  <c r="J27" i="32" s="1"/>
  <c r="G27" i="32"/>
  <c r="H27" i="32" s="1"/>
  <c r="K26" i="32"/>
  <c r="L26" i="32" s="1"/>
  <c r="I26" i="32"/>
  <c r="J26" i="32" s="1"/>
  <c r="G26" i="32"/>
  <c r="H26" i="32" s="1"/>
  <c r="K25" i="32"/>
  <c r="L25" i="32" s="1"/>
  <c r="I25" i="32"/>
  <c r="J25" i="32" s="1"/>
  <c r="G25" i="32"/>
  <c r="H25" i="32" s="1"/>
  <c r="K24" i="32"/>
  <c r="L24" i="32" s="1"/>
  <c r="I24" i="32"/>
  <c r="J24" i="32" s="1"/>
  <c r="H24" i="32"/>
  <c r="G24" i="32"/>
  <c r="K23" i="32"/>
  <c r="L23" i="32" s="1"/>
  <c r="I23" i="32"/>
  <c r="J23" i="32" s="1"/>
  <c r="G23" i="32"/>
  <c r="H23" i="32" s="1"/>
  <c r="K22" i="32"/>
  <c r="L22" i="32" s="1"/>
  <c r="I22" i="32"/>
  <c r="J22" i="32" s="1"/>
  <c r="G22" i="32"/>
  <c r="H22" i="32" s="1"/>
  <c r="K21" i="32"/>
  <c r="L21" i="32" s="1"/>
  <c r="I21" i="32"/>
  <c r="J21" i="32" s="1"/>
  <c r="G21" i="32"/>
  <c r="H21" i="32" s="1"/>
  <c r="K20" i="32"/>
  <c r="L20" i="32" s="1"/>
  <c r="I20" i="32"/>
  <c r="J20" i="32" s="1"/>
  <c r="G20" i="32"/>
  <c r="H20" i="32" s="1"/>
  <c r="K19" i="32"/>
  <c r="L19" i="32" s="1"/>
  <c r="I19" i="32"/>
  <c r="J19" i="32" s="1"/>
  <c r="G19" i="32"/>
  <c r="H19" i="32" s="1"/>
  <c r="L18" i="32"/>
  <c r="K18" i="32"/>
  <c r="I18" i="32"/>
  <c r="J18" i="32" s="1"/>
  <c r="G18" i="32"/>
  <c r="H18" i="32" s="1"/>
  <c r="K17" i="32"/>
  <c r="L17" i="32" s="1"/>
  <c r="I17" i="32"/>
  <c r="J17" i="32" s="1"/>
  <c r="G17" i="32"/>
  <c r="H17" i="32" s="1"/>
  <c r="K16" i="32"/>
  <c r="L16" i="32" s="1"/>
  <c r="I16" i="32"/>
  <c r="J16" i="32" s="1"/>
  <c r="G16" i="32"/>
  <c r="H16" i="32" s="1"/>
  <c r="K15" i="32"/>
  <c r="L15" i="32" s="1"/>
  <c r="I15" i="32"/>
  <c r="J15" i="32" s="1"/>
  <c r="G15" i="32"/>
  <c r="H15" i="32" s="1"/>
  <c r="K14" i="32"/>
  <c r="L14" i="32" s="1"/>
  <c r="I14" i="32"/>
  <c r="J14" i="32" s="1"/>
  <c r="G14" i="32"/>
  <c r="H14" i="32" s="1"/>
  <c r="L13" i="32"/>
  <c r="K13" i="32"/>
  <c r="I13" i="32"/>
  <c r="J13" i="32" s="1"/>
  <c r="G13" i="32"/>
  <c r="H13" i="32" s="1"/>
  <c r="K12" i="32"/>
  <c r="L12" i="32" s="1"/>
  <c r="I12" i="32"/>
  <c r="J12" i="32" s="1"/>
  <c r="G12" i="32"/>
  <c r="H12" i="32" s="1"/>
  <c r="K11" i="32"/>
  <c r="L11" i="32" s="1"/>
  <c r="I11" i="32"/>
  <c r="J11" i="32" s="1"/>
  <c r="G11" i="32"/>
  <c r="H11" i="32" s="1"/>
  <c r="K10" i="32"/>
  <c r="L10" i="32" s="1"/>
  <c r="I10" i="32"/>
  <c r="J10" i="32" s="1"/>
  <c r="G10" i="32"/>
  <c r="H10" i="32" s="1"/>
  <c r="L9" i="32"/>
  <c r="K9" i="32"/>
  <c r="I9" i="32"/>
  <c r="J9" i="32" s="1"/>
  <c r="G9" i="32"/>
  <c r="H9" i="32" s="1"/>
  <c r="K8" i="32"/>
  <c r="L8" i="32" s="1"/>
  <c r="I8" i="32"/>
  <c r="J8" i="32" s="1"/>
  <c r="H8" i="32"/>
  <c r="G8" i="32"/>
  <c r="K7" i="32"/>
  <c r="L7" i="32" s="1"/>
  <c r="I7" i="32"/>
  <c r="J7" i="32" s="1"/>
  <c r="G7" i="32"/>
  <c r="H7" i="32" s="1"/>
  <c r="L6" i="32"/>
  <c r="K6" i="32"/>
  <c r="I6" i="32"/>
  <c r="J6" i="32" s="1"/>
  <c r="G6" i="32"/>
  <c r="H6" i="32" s="1"/>
  <c r="K5" i="32"/>
  <c r="L5" i="32" s="1"/>
  <c r="I5" i="32"/>
  <c r="J5" i="32" s="1"/>
  <c r="G5" i="32"/>
  <c r="H5" i="32" s="1"/>
  <c r="K4" i="32"/>
  <c r="L4" i="32" s="1"/>
  <c r="I4" i="32"/>
  <c r="J4" i="32" s="1"/>
  <c r="H4" i="32"/>
  <c r="G4" i="32"/>
  <c r="K3" i="32"/>
  <c r="L3" i="32" s="1"/>
  <c r="I3" i="32"/>
  <c r="J3" i="32" s="1"/>
  <c r="H3" i="32"/>
  <c r="G3" i="32"/>
  <c r="K59" i="21"/>
  <c r="L59" i="21" s="1"/>
  <c r="J59" i="21"/>
  <c r="I59" i="21"/>
  <c r="G59" i="21"/>
  <c r="H59" i="21" s="1"/>
  <c r="K58" i="21"/>
  <c r="L58" i="21" s="1"/>
  <c r="I58" i="21"/>
  <c r="J58" i="21" s="1"/>
  <c r="G58" i="21"/>
  <c r="H58" i="21" s="1"/>
  <c r="K57" i="21"/>
  <c r="L57" i="21" s="1"/>
  <c r="I57" i="21"/>
  <c r="J57" i="21" s="1"/>
  <c r="G57" i="21"/>
  <c r="H57" i="21" s="1"/>
  <c r="K56" i="21"/>
  <c r="L56" i="21" s="1"/>
  <c r="I56" i="21"/>
  <c r="J56" i="21" s="1"/>
  <c r="G56" i="21"/>
  <c r="H56" i="21" s="1"/>
  <c r="L55" i="21"/>
  <c r="K55" i="21"/>
  <c r="J55" i="21"/>
  <c r="I55" i="21"/>
  <c r="H55" i="21"/>
  <c r="G55" i="21"/>
  <c r="K54" i="21"/>
  <c r="L54" i="21" s="1"/>
  <c r="J54" i="21"/>
  <c r="I54" i="21"/>
  <c r="G54" i="21"/>
  <c r="H54" i="21" s="1"/>
  <c r="K53" i="21"/>
  <c r="L53" i="21" s="1"/>
  <c r="I53" i="21"/>
  <c r="J53" i="21" s="1"/>
  <c r="G53" i="21"/>
  <c r="H53" i="21" s="1"/>
  <c r="K52" i="21"/>
  <c r="L52" i="21" s="1"/>
  <c r="I52" i="21"/>
  <c r="J52" i="21" s="1"/>
  <c r="G52" i="21"/>
  <c r="H52" i="21" s="1"/>
  <c r="K51" i="21"/>
  <c r="L51" i="21" s="1"/>
  <c r="I51" i="21"/>
  <c r="J51" i="21" s="1"/>
  <c r="G51" i="21"/>
  <c r="H51" i="21" s="1"/>
  <c r="K50" i="21"/>
  <c r="L50" i="21" s="1"/>
  <c r="I50" i="21"/>
  <c r="J50" i="21" s="1"/>
  <c r="G50" i="21"/>
  <c r="H50" i="21" s="1"/>
  <c r="K49" i="21"/>
  <c r="L49" i="21" s="1"/>
  <c r="J49" i="21"/>
  <c r="I49" i="21"/>
  <c r="G49" i="21"/>
  <c r="H49" i="21" s="1"/>
  <c r="K48" i="21"/>
  <c r="L48" i="21" s="1"/>
  <c r="I48" i="21"/>
  <c r="J48" i="21" s="1"/>
  <c r="G48" i="21"/>
  <c r="H48" i="21" s="1"/>
  <c r="K47" i="21"/>
  <c r="L47" i="21" s="1"/>
  <c r="I47" i="21"/>
  <c r="J47" i="21" s="1"/>
  <c r="G47" i="21"/>
  <c r="H47" i="21" s="1"/>
  <c r="K46" i="21"/>
  <c r="L46" i="21" s="1"/>
  <c r="I46" i="21"/>
  <c r="J46" i="21" s="1"/>
  <c r="G46" i="21"/>
  <c r="H46" i="21" s="1"/>
  <c r="K45" i="21"/>
  <c r="L45" i="21" s="1"/>
  <c r="I45" i="21"/>
  <c r="J45" i="21" s="1"/>
  <c r="G45" i="21"/>
  <c r="H45" i="21" s="1"/>
  <c r="K44" i="21"/>
  <c r="L44" i="21" s="1"/>
  <c r="I44" i="21"/>
  <c r="J44" i="21" s="1"/>
  <c r="H44" i="21"/>
  <c r="G44" i="21"/>
  <c r="K43" i="21"/>
  <c r="L43" i="21" s="1"/>
  <c r="I43" i="21"/>
  <c r="J43" i="21" s="1"/>
  <c r="G43" i="21"/>
  <c r="H43" i="21" s="1"/>
  <c r="K42" i="21"/>
  <c r="L42" i="21" s="1"/>
  <c r="I42" i="21"/>
  <c r="J42" i="21" s="1"/>
  <c r="G42" i="21"/>
  <c r="H42" i="21" s="1"/>
  <c r="K41" i="21"/>
  <c r="L41" i="21" s="1"/>
  <c r="I41" i="21"/>
  <c r="J41" i="21" s="1"/>
  <c r="G41" i="21"/>
  <c r="H41" i="21" s="1"/>
  <c r="K40" i="21"/>
  <c r="L40" i="21" s="1"/>
  <c r="I40" i="21"/>
  <c r="J40" i="21" s="1"/>
  <c r="G40" i="21"/>
  <c r="H40" i="21" s="1"/>
  <c r="K39" i="21"/>
  <c r="L39" i="21" s="1"/>
  <c r="I39" i="21"/>
  <c r="J39" i="21" s="1"/>
  <c r="G39" i="21"/>
  <c r="H39" i="21" s="1"/>
  <c r="L38" i="21"/>
  <c r="K38" i="21"/>
  <c r="I38" i="21"/>
  <c r="J38" i="21" s="1"/>
  <c r="G38" i="21"/>
  <c r="H38" i="21" s="1"/>
  <c r="K37" i="21"/>
  <c r="L37" i="21" s="1"/>
  <c r="I37" i="21"/>
  <c r="J37" i="21" s="1"/>
  <c r="G37" i="21"/>
  <c r="H37" i="21" s="1"/>
  <c r="K36" i="21"/>
  <c r="L36" i="21" s="1"/>
  <c r="I36" i="21"/>
  <c r="J36" i="21" s="1"/>
  <c r="G36" i="21"/>
  <c r="H36" i="21" s="1"/>
  <c r="K35" i="21"/>
  <c r="L35" i="21" s="1"/>
  <c r="I35" i="21"/>
  <c r="J35" i="21" s="1"/>
  <c r="G35" i="21"/>
  <c r="H35" i="21" s="1"/>
  <c r="K34" i="21"/>
  <c r="L34" i="21" s="1"/>
  <c r="I34" i="21"/>
  <c r="J34" i="21" s="1"/>
  <c r="G34" i="21"/>
  <c r="H34" i="21" s="1"/>
  <c r="K33" i="21"/>
  <c r="L33" i="21" s="1"/>
  <c r="I33" i="21"/>
  <c r="J33" i="21" s="1"/>
  <c r="G33" i="21"/>
  <c r="H33" i="21" s="1"/>
  <c r="K32" i="21"/>
  <c r="L32" i="21" s="1"/>
  <c r="I32" i="21"/>
  <c r="J32" i="21" s="1"/>
  <c r="G32" i="21"/>
  <c r="H32" i="21" s="1"/>
  <c r="K31" i="21"/>
  <c r="L31" i="21" s="1"/>
  <c r="I31" i="21"/>
  <c r="J31" i="21" s="1"/>
  <c r="G31" i="21"/>
  <c r="H31" i="21" s="1"/>
  <c r="K30" i="21"/>
  <c r="L30" i="21" s="1"/>
  <c r="I30" i="21"/>
  <c r="J30" i="21" s="1"/>
  <c r="G30" i="21"/>
  <c r="H30" i="21" s="1"/>
  <c r="K29" i="21"/>
  <c r="L29" i="21" s="1"/>
  <c r="I29" i="21"/>
  <c r="J29" i="21" s="1"/>
  <c r="G29" i="21"/>
  <c r="H29" i="21" s="1"/>
  <c r="K28" i="21"/>
  <c r="L28" i="21" s="1"/>
  <c r="I28" i="21"/>
  <c r="J28" i="21" s="1"/>
  <c r="G28" i="21"/>
  <c r="H28" i="21" s="1"/>
  <c r="K27" i="21"/>
  <c r="L27" i="21" s="1"/>
  <c r="I27" i="21"/>
  <c r="J27" i="21" s="1"/>
  <c r="G27" i="21"/>
  <c r="H27" i="21" s="1"/>
  <c r="K26" i="21"/>
  <c r="L26" i="21" s="1"/>
  <c r="I26" i="21"/>
  <c r="J26" i="21" s="1"/>
  <c r="G26" i="21"/>
  <c r="H26" i="21" s="1"/>
  <c r="K25" i="21"/>
  <c r="L25" i="21" s="1"/>
  <c r="I25" i="21"/>
  <c r="J25" i="21" s="1"/>
  <c r="G25" i="21"/>
  <c r="H25" i="21" s="1"/>
  <c r="K24" i="21"/>
  <c r="L24" i="21" s="1"/>
  <c r="I24" i="21"/>
  <c r="J24" i="21" s="1"/>
  <c r="G24" i="21"/>
  <c r="H24" i="21" s="1"/>
  <c r="K23" i="21"/>
  <c r="L23" i="21" s="1"/>
  <c r="I23" i="21"/>
  <c r="J23" i="21" s="1"/>
  <c r="G23" i="21"/>
  <c r="H23" i="21" s="1"/>
  <c r="K22" i="21"/>
  <c r="L22" i="21" s="1"/>
  <c r="I22" i="21"/>
  <c r="J22" i="21" s="1"/>
  <c r="G22" i="21"/>
  <c r="H22" i="21" s="1"/>
  <c r="K21" i="21"/>
  <c r="L21" i="21" s="1"/>
  <c r="I21" i="21"/>
  <c r="J21" i="21" s="1"/>
  <c r="G21" i="21"/>
  <c r="H21" i="21" s="1"/>
  <c r="K20" i="21"/>
  <c r="L20" i="21" s="1"/>
  <c r="I20" i="21"/>
  <c r="J20" i="21" s="1"/>
  <c r="G20" i="21"/>
  <c r="H20" i="21" s="1"/>
  <c r="K19" i="21"/>
  <c r="L19" i="21" s="1"/>
  <c r="I19" i="21"/>
  <c r="J19" i="21" s="1"/>
  <c r="G19" i="21"/>
  <c r="H19" i="21" s="1"/>
  <c r="K18" i="21"/>
  <c r="L18" i="21" s="1"/>
  <c r="I18" i="21"/>
  <c r="J18" i="21" s="1"/>
  <c r="G18" i="21"/>
  <c r="H18" i="21" s="1"/>
  <c r="K17" i="21"/>
  <c r="L17" i="21" s="1"/>
  <c r="I17" i="21"/>
  <c r="J17" i="21" s="1"/>
  <c r="G17" i="21"/>
  <c r="H17" i="21" s="1"/>
  <c r="K16" i="21"/>
  <c r="L16" i="21" s="1"/>
  <c r="I16" i="21"/>
  <c r="J16" i="21" s="1"/>
  <c r="G16" i="21"/>
  <c r="H16" i="21" s="1"/>
  <c r="K15" i="21"/>
  <c r="L15" i="21" s="1"/>
  <c r="I15" i="21"/>
  <c r="J15" i="21" s="1"/>
  <c r="G15" i="21"/>
  <c r="H15" i="21" s="1"/>
  <c r="K14" i="21"/>
  <c r="L14" i="21" s="1"/>
  <c r="I14" i="21"/>
  <c r="J14" i="21" s="1"/>
  <c r="G14" i="21"/>
  <c r="H14" i="21" s="1"/>
  <c r="K13" i="21"/>
  <c r="L13" i="21" s="1"/>
  <c r="I13" i="21"/>
  <c r="J13" i="21" s="1"/>
  <c r="G13" i="21"/>
  <c r="H13" i="21" s="1"/>
  <c r="K12" i="21"/>
  <c r="L12" i="21" s="1"/>
  <c r="I12" i="21"/>
  <c r="J12" i="21" s="1"/>
  <c r="G12" i="21"/>
  <c r="H12" i="21" s="1"/>
  <c r="K11" i="21"/>
  <c r="L11" i="21" s="1"/>
  <c r="I11" i="21"/>
  <c r="J11" i="21" s="1"/>
  <c r="G11" i="21"/>
  <c r="H11" i="21" s="1"/>
  <c r="K10" i="21"/>
  <c r="L10" i="21" s="1"/>
  <c r="I10" i="21"/>
  <c r="J10" i="21" s="1"/>
  <c r="G10" i="21"/>
  <c r="H10" i="21" s="1"/>
  <c r="K9" i="21"/>
  <c r="L9" i="21" s="1"/>
  <c r="I9" i="21"/>
  <c r="J9" i="21" s="1"/>
  <c r="G9" i="21"/>
  <c r="H9" i="21" s="1"/>
  <c r="K8" i="21"/>
  <c r="L8" i="21" s="1"/>
  <c r="I8" i="21"/>
  <c r="J8" i="21" s="1"/>
  <c r="G8" i="21"/>
  <c r="H8" i="21" s="1"/>
  <c r="K7" i="21"/>
  <c r="L7" i="21" s="1"/>
  <c r="I7" i="21"/>
  <c r="J7" i="21" s="1"/>
  <c r="G7" i="21"/>
  <c r="H7" i="21" s="1"/>
  <c r="K6" i="21"/>
  <c r="L6" i="21" s="1"/>
  <c r="I6" i="21"/>
  <c r="J6" i="21" s="1"/>
  <c r="G6" i="21"/>
  <c r="H6" i="21" s="1"/>
  <c r="K5" i="21"/>
  <c r="L5" i="21" s="1"/>
  <c r="I5" i="21"/>
  <c r="J5" i="21" s="1"/>
  <c r="G5" i="21"/>
  <c r="H5" i="21" s="1"/>
  <c r="K4" i="21"/>
  <c r="L4" i="21" s="1"/>
  <c r="I4" i="21"/>
  <c r="J4" i="21" s="1"/>
  <c r="G4" i="21"/>
  <c r="H4" i="21" s="1"/>
  <c r="K3" i="21"/>
  <c r="L3" i="21" s="1"/>
  <c r="I3" i="21"/>
  <c r="J3" i="21" s="1"/>
  <c r="G3" i="21"/>
  <c r="H3" i="21" s="1"/>
  <c r="L59" i="22"/>
  <c r="K59" i="22"/>
  <c r="J59" i="22"/>
  <c r="I59" i="22"/>
  <c r="H59" i="22"/>
  <c r="G59" i="22"/>
  <c r="L58" i="22"/>
  <c r="K58" i="22"/>
  <c r="J58" i="22"/>
  <c r="I58" i="22"/>
  <c r="H58" i="22"/>
  <c r="G58" i="22"/>
  <c r="K57" i="22"/>
  <c r="L57" i="22" s="1"/>
  <c r="I57" i="22"/>
  <c r="J57" i="22" s="1"/>
  <c r="G57" i="22"/>
  <c r="H57" i="22" s="1"/>
  <c r="L56" i="22"/>
  <c r="K56" i="22"/>
  <c r="I56" i="22"/>
  <c r="J56" i="22" s="1"/>
  <c r="H56" i="22"/>
  <c r="G56" i="22"/>
  <c r="K55" i="22"/>
  <c r="L55" i="22" s="1"/>
  <c r="I55" i="22"/>
  <c r="J55" i="22" s="1"/>
  <c r="G55" i="22"/>
  <c r="H55" i="22" s="1"/>
  <c r="K54" i="22"/>
  <c r="L54" i="22" s="1"/>
  <c r="I54" i="22"/>
  <c r="J54" i="22" s="1"/>
  <c r="G54" i="22"/>
  <c r="H54" i="22" s="1"/>
  <c r="K53" i="22"/>
  <c r="L53" i="22" s="1"/>
  <c r="I53" i="22"/>
  <c r="J53" i="22" s="1"/>
  <c r="G53" i="22"/>
  <c r="H53" i="22" s="1"/>
  <c r="K52" i="22"/>
  <c r="L52" i="22" s="1"/>
  <c r="I52" i="22"/>
  <c r="J52" i="22" s="1"/>
  <c r="G52" i="22"/>
  <c r="H52" i="22" s="1"/>
  <c r="K51" i="22"/>
  <c r="L51" i="22" s="1"/>
  <c r="I51" i="22"/>
  <c r="J51" i="22" s="1"/>
  <c r="G51" i="22"/>
  <c r="H51" i="22" s="1"/>
  <c r="K50" i="22"/>
  <c r="L50" i="22" s="1"/>
  <c r="I50" i="22"/>
  <c r="J50" i="22" s="1"/>
  <c r="G50" i="22"/>
  <c r="H50" i="22" s="1"/>
  <c r="K49" i="22"/>
  <c r="L49" i="22" s="1"/>
  <c r="I49" i="22"/>
  <c r="J49" i="22" s="1"/>
  <c r="G49" i="22"/>
  <c r="H49" i="22" s="1"/>
  <c r="K48" i="22"/>
  <c r="L48" i="22" s="1"/>
  <c r="I48" i="22"/>
  <c r="J48" i="22" s="1"/>
  <c r="G48" i="22"/>
  <c r="H48" i="22" s="1"/>
  <c r="K47" i="22"/>
  <c r="L47" i="22" s="1"/>
  <c r="I47" i="22"/>
  <c r="J47" i="22" s="1"/>
  <c r="G47" i="22"/>
  <c r="H47" i="22" s="1"/>
  <c r="K46" i="22"/>
  <c r="L46" i="22" s="1"/>
  <c r="I46" i="22"/>
  <c r="J46" i="22" s="1"/>
  <c r="G46" i="22"/>
  <c r="H46" i="22" s="1"/>
  <c r="K45" i="22"/>
  <c r="L45" i="22" s="1"/>
  <c r="I45" i="22"/>
  <c r="J45" i="22" s="1"/>
  <c r="G45" i="22"/>
  <c r="H45" i="22" s="1"/>
  <c r="K44" i="22"/>
  <c r="L44" i="22" s="1"/>
  <c r="I44" i="22"/>
  <c r="J44" i="22" s="1"/>
  <c r="G44" i="22"/>
  <c r="H44" i="22" s="1"/>
  <c r="K43" i="22"/>
  <c r="L43" i="22" s="1"/>
  <c r="I43" i="22"/>
  <c r="J43" i="22" s="1"/>
  <c r="G43" i="22"/>
  <c r="H43" i="22" s="1"/>
  <c r="K42" i="22"/>
  <c r="L42" i="22" s="1"/>
  <c r="I42" i="22"/>
  <c r="J42" i="22" s="1"/>
  <c r="G42" i="22"/>
  <c r="H42" i="22" s="1"/>
  <c r="K41" i="22"/>
  <c r="L41" i="22" s="1"/>
  <c r="I41" i="22"/>
  <c r="J41" i="22" s="1"/>
  <c r="G41" i="22"/>
  <c r="H41" i="22" s="1"/>
  <c r="K40" i="22"/>
  <c r="L40" i="22" s="1"/>
  <c r="I40" i="22"/>
  <c r="J40" i="22" s="1"/>
  <c r="G40" i="22"/>
  <c r="H40" i="22" s="1"/>
  <c r="K39" i="22"/>
  <c r="L39" i="22" s="1"/>
  <c r="I39" i="22"/>
  <c r="J39" i="22" s="1"/>
  <c r="G39" i="22"/>
  <c r="H39" i="22" s="1"/>
  <c r="K38" i="22"/>
  <c r="L38" i="22" s="1"/>
  <c r="I38" i="22"/>
  <c r="J38" i="22" s="1"/>
  <c r="G38" i="22"/>
  <c r="H38" i="22" s="1"/>
  <c r="K37" i="22"/>
  <c r="L37" i="22" s="1"/>
  <c r="I37" i="22"/>
  <c r="J37" i="22" s="1"/>
  <c r="G37" i="22"/>
  <c r="H37" i="22" s="1"/>
  <c r="K36" i="22"/>
  <c r="L36" i="22" s="1"/>
  <c r="I36" i="22"/>
  <c r="J36" i="22" s="1"/>
  <c r="G36" i="22"/>
  <c r="H36" i="22" s="1"/>
  <c r="K35" i="22"/>
  <c r="L35" i="22" s="1"/>
  <c r="I35" i="22"/>
  <c r="J35" i="22" s="1"/>
  <c r="G35" i="22"/>
  <c r="H35" i="22" s="1"/>
  <c r="K34" i="22"/>
  <c r="L34" i="22" s="1"/>
  <c r="I34" i="22"/>
  <c r="J34" i="22" s="1"/>
  <c r="G34" i="22"/>
  <c r="H34" i="22" s="1"/>
  <c r="K33" i="22"/>
  <c r="L33" i="22" s="1"/>
  <c r="I33" i="22"/>
  <c r="J33" i="22" s="1"/>
  <c r="G33" i="22"/>
  <c r="H33" i="22" s="1"/>
  <c r="K32" i="22"/>
  <c r="L32" i="22" s="1"/>
  <c r="I32" i="22"/>
  <c r="J32" i="22" s="1"/>
  <c r="G32" i="22"/>
  <c r="H32" i="22" s="1"/>
  <c r="K31" i="22"/>
  <c r="L31" i="22" s="1"/>
  <c r="I31" i="22"/>
  <c r="J31" i="22" s="1"/>
  <c r="G31" i="22"/>
  <c r="H31" i="22" s="1"/>
  <c r="K30" i="22"/>
  <c r="L30" i="22" s="1"/>
  <c r="I30" i="22"/>
  <c r="J30" i="22" s="1"/>
  <c r="G30" i="22"/>
  <c r="H30" i="22" s="1"/>
  <c r="K29" i="22"/>
  <c r="L29" i="22" s="1"/>
  <c r="I29" i="22"/>
  <c r="J29" i="22" s="1"/>
  <c r="G29" i="22"/>
  <c r="H29" i="22" s="1"/>
  <c r="K28" i="22"/>
  <c r="L28" i="22" s="1"/>
  <c r="I28" i="22"/>
  <c r="J28" i="22" s="1"/>
  <c r="G28" i="22"/>
  <c r="H28" i="22" s="1"/>
  <c r="K27" i="22"/>
  <c r="L27" i="22" s="1"/>
  <c r="I27" i="22"/>
  <c r="J27" i="22" s="1"/>
  <c r="G27" i="22"/>
  <c r="H27" i="22" s="1"/>
  <c r="K26" i="22"/>
  <c r="L26" i="22" s="1"/>
  <c r="I26" i="22"/>
  <c r="J26" i="22" s="1"/>
  <c r="G26" i="22"/>
  <c r="H26" i="22" s="1"/>
  <c r="K25" i="22"/>
  <c r="L25" i="22" s="1"/>
  <c r="I25" i="22"/>
  <c r="J25" i="22" s="1"/>
  <c r="G25" i="22"/>
  <c r="H25" i="22" s="1"/>
  <c r="K24" i="22"/>
  <c r="L24" i="22" s="1"/>
  <c r="I24" i="22"/>
  <c r="J24" i="22" s="1"/>
  <c r="G24" i="22"/>
  <c r="H24" i="22" s="1"/>
  <c r="K23" i="22"/>
  <c r="L23" i="22" s="1"/>
  <c r="I23" i="22"/>
  <c r="J23" i="22" s="1"/>
  <c r="G23" i="22"/>
  <c r="H23" i="22" s="1"/>
  <c r="K22" i="22"/>
  <c r="L22" i="22" s="1"/>
  <c r="I22" i="22"/>
  <c r="J22" i="22" s="1"/>
  <c r="G22" i="22"/>
  <c r="H22" i="22" s="1"/>
  <c r="K21" i="22"/>
  <c r="L21" i="22" s="1"/>
  <c r="I21" i="22"/>
  <c r="J21" i="22" s="1"/>
  <c r="G21" i="22"/>
  <c r="H21" i="22" s="1"/>
  <c r="K20" i="22"/>
  <c r="L20" i="22" s="1"/>
  <c r="I20" i="22"/>
  <c r="J20" i="22" s="1"/>
  <c r="G20" i="22"/>
  <c r="H20" i="22" s="1"/>
  <c r="K19" i="22"/>
  <c r="L19" i="22" s="1"/>
  <c r="I19" i="22"/>
  <c r="J19" i="22" s="1"/>
  <c r="G19" i="22"/>
  <c r="H19" i="22" s="1"/>
  <c r="K18" i="22"/>
  <c r="L18" i="22" s="1"/>
  <c r="I18" i="22"/>
  <c r="J18" i="22" s="1"/>
  <c r="G18" i="22"/>
  <c r="H18" i="22" s="1"/>
  <c r="K17" i="22"/>
  <c r="L17" i="22" s="1"/>
  <c r="I17" i="22"/>
  <c r="J17" i="22" s="1"/>
  <c r="G17" i="22"/>
  <c r="H17" i="22" s="1"/>
  <c r="K16" i="22"/>
  <c r="L16" i="22" s="1"/>
  <c r="I16" i="22"/>
  <c r="J16" i="22" s="1"/>
  <c r="G16" i="22"/>
  <c r="H16" i="22" s="1"/>
  <c r="K15" i="22"/>
  <c r="L15" i="22" s="1"/>
  <c r="I15" i="22"/>
  <c r="J15" i="22" s="1"/>
  <c r="G15" i="22"/>
  <c r="H15" i="22" s="1"/>
  <c r="K14" i="22"/>
  <c r="L14" i="22" s="1"/>
  <c r="I14" i="22"/>
  <c r="J14" i="22" s="1"/>
  <c r="G14" i="22"/>
  <c r="H14" i="22" s="1"/>
  <c r="K13" i="22"/>
  <c r="L13" i="22" s="1"/>
  <c r="I13" i="22"/>
  <c r="J13" i="22" s="1"/>
  <c r="G13" i="22"/>
  <c r="H13" i="22" s="1"/>
  <c r="K12" i="22"/>
  <c r="L12" i="22" s="1"/>
  <c r="I12" i="22"/>
  <c r="J12" i="22" s="1"/>
  <c r="G12" i="22"/>
  <c r="H12" i="22" s="1"/>
  <c r="K11" i="22"/>
  <c r="L11" i="22" s="1"/>
  <c r="I11" i="22"/>
  <c r="J11" i="22" s="1"/>
  <c r="G11" i="22"/>
  <c r="H11" i="22" s="1"/>
  <c r="K10" i="22"/>
  <c r="L10" i="22" s="1"/>
  <c r="I10" i="22"/>
  <c r="J10" i="22" s="1"/>
  <c r="G10" i="22"/>
  <c r="H10" i="22" s="1"/>
  <c r="K9" i="22"/>
  <c r="L9" i="22" s="1"/>
  <c r="I9" i="22"/>
  <c r="J9" i="22" s="1"/>
  <c r="G9" i="22"/>
  <c r="H9" i="22" s="1"/>
  <c r="K8" i="22"/>
  <c r="L8" i="22" s="1"/>
  <c r="I8" i="22"/>
  <c r="J8" i="22" s="1"/>
  <c r="G8" i="22"/>
  <c r="H8" i="22" s="1"/>
  <c r="K7" i="22"/>
  <c r="L7" i="22" s="1"/>
  <c r="I7" i="22"/>
  <c r="J7" i="22" s="1"/>
  <c r="G7" i="22"/>
  <c r="H7" i="22" s="1"/>
  <c r="K6" i="22"/>
  <c r="L6" i="22" s="1"/>
  <c r="I6" i="22"/>
  <c r="J6" i="22" s="1"/>
  <c r="G6" i="22"/>
  <c r="H6" i="22" s="1"/>
  <c r="K5" i="22"/>
  <c r="L5" i="22" s="1"/>
  <c r="I5" i="22"/>
  <c r="J5" i="22" s="1"/>
  <c r="G5" i="22"/>
  <c r="H5" i="22" s="1"/>
  <c r="K4" i="22"/>
  <c r="L4" i="22" s="1"/>
  <c r="I4" i="22"/>
  <c r="J4" i="22" s="1"/>
  <c r="G4" i="22"/>
  <c r="H4" i="22" s="1"/>
  <c r="K3" i="22"/>
  <c r="L3" i="22" s="1"/>
  <c r="I3" i="22"/>
  <c r="J3" i="22" s="1"/>
  <c r="G3" i="22"/>
  <c r="H3" i="22" s="1"/>
  <c r="G3" i="23"/>
  <c r="L59" i="23"/>
  <c r="K59" i="23"/>
  <c r="I59" i="23"/>
  <c r="J59" i="23" s="1"/>
  <c r="H59" i="23"/>
  <c r="G59" i="23"/>
  <c r="K58" i="23"/>
  <c r="L58" i="23" s="1"/>
  <c r="I58" i="23"/>
  <c r="J58" i="23" s="1"/>
  <c r="G58" i="23"/>
  <c r="H58" i="23" s="1"/>
  <c r="K57" i="23"/>
  <c r="L57" i="23" s="1"/>
  <c r="I57" i="23"/>
  <c r="J57" i="23" s="1"/>
  <c r="G57" i="23"/>
  <c r="H57" i="23" s="1"/>
  <c r="L56" i="23"/>
  <c r="K56" i="23"/>
  <c r="J56" i="23"/>
  <c r="I56" i="23"/>
  <c r="H56" i="23"/>
  <c r="G56" i="23"/>
  <c r="K55" i="23"/>
  <c r="L55" i="23" s="1"/>
  <c r="I55" i="23"/>
  <c r="J55" i="23" s="1"/>
  <c r="H55" i="23"/>
  <c r="G55" i="23"/>
  <c r="L54" i="23"/>
  <c r="K54" i="23"/>
  <c r="I54" i="23"/>
  <c r="J54" i="23" s="1"/>
  <c r="G54" i="23"/>
  <c r="H54" i="23" s="1"/>
  <c r="K53" i="23"/>
  <c r="L53" i="23" s="1"/>
  <c r="I53" i="23"/>
  <c r="J53" i="23" s="1"/>
  <c r="G53" i="23"/>
  <c r="H53" i="23" s="1"/>
  <c r="K52" i="23"/>
  <c r="L52" i="23" s="1"/>
  <c r="I52" i="23"/>
  <c r="J52" i="23" s="1"/>
  <c r="G52" i="23"/>
  <c r="H52" i="23" s="1"/>
  <c r="K51" i="23"/>
  <c r="L51" i="23" s="1"/>
  <c r="I51" i="23"/>
  <c r="J51" i="23" s="1"/>
  <c r="G51" i="23"/>
  <c r="H51" i="23" s="1"/>
  <c r="K50" i="23"/>
  <c r="L50" i="23" s="1"/>
  <c r="I50" i="23"/>
  <c r="J50" i="23" s="1"/>
  <c r="G50" i="23"/>
  <c r="H50" i="23" s="1"/>
  <c r="K49" i="23"/>
  <c r="L49" i="23" s="1"/>
  <c r="I49" i="23"/>
  <c r="J49" i="23" s="1"/>
  <c r="G49" i="23"/>
  <c r="H49" i="23" s="1"/>
  <c r="K48" i="23"/>
  <c r="L48" i="23" s="1"/>
  <c r="I48" i="23"/>
  <c r="J48" i="23" s="1"/>
  <c r="G48" i="23"/>
  <c r="H48" i="23" s="1"/>
  <c r="K47" i="23"/>
  <c r="L47" i="23" s="1"/>
  <c r="I47" i="23"/>
  <c r="J47" i="23" s="1"/>
  <c r="G47" i="23"/>
  <c r="H47" i="23" s="1"/>
  <c r="K46" i="23"/>
  <c r="L46" i="23" s="1"/>
  <c r="I46" i="23"/>
  <c r="J46" i="23" s="1"/>
  <c r="G46" i="23"/>
  <c r="H46" i="23" s="1"/>
  <c r="K45" i="23"/>
  <c r="L45" i="23" s="1"/>
  <c r="I45" i="23"/>
  <c r="J45" i="23" s="1"/>
  <c r="G45" i="23"/>
  <c r="H45" i="23" s="1"/>
  <c r="K44" i="23"/>
  <c r="L44" i="23" s="1"/>
  <c r="I44" i="23"/>
  <c r="J44" i="23" s="1"/>
  <c r="G44" i="23"/>
  <c r="H44" i="23" s="1"/>
  <c r="L43" i="23"/>
  <c r="K43" i="23"/>
  <c r="I43" i="23"/>
  <c r="J43" i="23" s="1"/>
  <c r="G43" i="23"/>
  <c r="H43" i="23" s="1"/>
  <c r="K42" i="23"/>
  <c r="L42" i="23" s="1"/>
  <c r="I42" i="23"/>
  <c r="J42" i="23" s="1"/>
  <c r="G42" i="23"/>
  <c r="H42" i="23" s="1"/>
  <c r="K41" i="23"/>
  <c r="L41" i="23" s="1"/>
  <c r="I41" i="23"/>
  <c r="J41" i="23" s="1"/>
  <c r="G41" i="23"/>
  <c r="H41" i="23" s="1"/>
  <c r="K40" i="23"/>
  <c r="L40" i="23" s="1"/>
  <c r="I40" i="23"/>
  <c r="J40" i="23" s="1"/>
  <c r="G40" i="23"/>
  <c r="H40" i="23" s="1"/>
  <c r="K39" i="23"/>
  <c r="L39" i="23" s="1"/>
  <c r="I39" i="23"/>
  <c r="J39" i="23" s="1"/>
  <c r="H39" i="23"/>
  <c r="G39" i="23"/>
  <c r="K38" i="23"/>
  <c r="L38" i="23" s="1"/>
  <c r="I38" i="23"/>
  <c r="J38" i="23" s="1"/>
  <c r="G38" i="23"/>
  <c r="H38" i="23" s="1"/>
  <c r="K37" i="23"/>
  <c r="L37" i="23" s="1"/>
  <c r="I37" i="23"/>
  <c r="J37" i="23" s="1"/>
  <c r="G37" i="23"/>
  <c r="H37" i="23" s="1"/>
  <c r="K36" i="23"/>
  <c r="L36" i="23" s="1"/>
  <c r="I36" i="23"/>
  <c r="J36" i="23" s="1"/>
  <c r="G36" i="23"/>
  <c r="H36" i="23" s="1"/>
  <c r="K35" i="23"/>
  <c r="L35" i="23" s="1"/>
  <c r="I35" i="23"/>
  <c r="J35" i="23" s="1"/>
  <c r="G35" i="23"/>
  <c r="H35" i="23" s="1"/>
  <c r="K34" i="23"/>
  <c r="L34" i="23" s="1"/>
  <c r="I34" i="23"/>
  <c r="J34" i="23" s="1"/>
  <c r="G34" i="23"/>
  <c r="H34" i="23" s="1"/>
  <c r="L33" i="23"/>
  <c r="K33" i="23"/>
  <c r="I33" i="23"/>
  <c r="J33" i="23" s="1"/>
  <c r="G33" i="23"/>
  <c r="H33" i="23" s="1"/>
  <c r="K32" i="23"/>
  <c r="L32" i="23" s="1"/>
  <c r="I32" i="23"/>
  <c r="J32" i="23" s="1"/>
  <c r="G32" i="23"/>
  <c r="H32" i="23" s="1"/>
  <c r="K31" i="23"/>
  <c r="L31" i="23" s="1"/>
  <c r="I31" i="23"/>
  <c r="J31" i="23" s="1"/>
  <c r="G31" i="23"/>
  <c r="H31" i="23" s="1"/>
  <c r="K30" i="23"/>
  <c r="L30" i="23" s="1"/>
  <c r="I30" i="23"/>
  <c r="J30" i="23" s="1"/>
  <c r="G30" i="23"/>
  <c r="H30" i="23" s="1"/>
  <c r="K29" i="23"/>
  <c r="L29" i="23" s="1"/>
  <c r="I29" i="23"/>
  <c r="J29" i="23" s="1"/>
  <c r="G29" i="23"/>
  <c r="H29" i="23" s="1"/>
  <c r="K28" i="23"/>
  <c r="L28" i="23" s="1"/>
  <c r="I28" i="23"/>
  <c r="J28" i="23" s="1"/>
  <c r="H28" i="23"/>
  <c r="G28" i="23"/>
  <c r="K27" i="23"/>
  <c r="L27" i="23" s="1"/>
  <c r="I27" i="23"/>
  <c r="J27" i="23" s="1"/>
  <c r="G27" i="23"/>
  <c r="H27" i="23" s="1"/>
  <c r="K26" i="23"/>
  <c r="L26" i="23" s="1"/>
  <c r="I26" i="23"/>
  <c r="J26" i="23" s="1"/>
  <c r="G26" i="23"/>
  <c r="H26" i="23" s="1"/>
  <c r="K25" i="23"/>
  <c r="L25" i="23" s="1"/>
  <c r="I25" i="23"/>
  <c r="J25" i="23" s="1"/>
  <c r="G25" i="23"/>
  <c r="H25" i="23" s="1"/>
  <c r="K24" i="23"/>
  <c r="L24" i="23" s="1"/>
  <c r="I24" i="23"/>
  <c r="J24" i="23" s="1"/>
  <c r="G24" i="23"/>
  <c r="H24" i="23" s="1"/>
  <c r="K23" i="23"/>
  <c r="L23" i="23" s="1"/>
  <c r="I23" i="23"/>
  <c r="J23" i="23" s="1"/>
  <c r="G23" i="23"/>
  <c r="H23" i="23" s="1"/>
  <c r="K22" i="23"/>
  <c r="L22" i="23" s="1"/>
  <c r="I22" i="23"/>
  <c r="J22" i="23" s="1"/>
  <c r="G22" i="23"/>
  <c r="H22" i="23" s="1"/>
  <c r="K21" i="23"/>
  <c r="L21" i="23" s="1"/>
  <c r="I21" i="23"/>
  <c r="J21" i="23" s="1"/>
  <c r="G21" i="23"/>
  <c r="H21" i="23" s="1"/>
  <c r="K20" i="23"/>
  <c r="L20" i="23" s="1"/>
  <c r="I20" i="23"/>
  <c r="J20" i="23" s="1"/>
  <c r="G20" i="23"/>
  <c r="H20" i="23" s="1"/>
  <c r="K19" i="23"/>
  <c r="L19" i="23" s="1"/>
  <c r="I19" i="23"/>
  <c r="J19" i="23" s="1"/>
  <c r="G19" i="23"/>
  <c r="H19" i="23" s="1"/>
  <c r="K18" i="23"/>
  <c r="L18" i="23" s="1"/>
  <c r="I18" i="23"/>
  <c r="J18" i="23" s="1"/>
  <c r="G18" i="23"/>
  <c r="H18" i="23" s="1"/>
  <c r="K17" i="23"/>
  <c r="L17" i="23" s="1"/>
  <c r="I17" i="23"/>
  <c r="J17" i="23" s="1"/>
  <c r="G17" i="23"/>
  <c r="H17" i="23" s="1"/>
  <c r="K16" i="23"/>
  <c r="L16" i="23" s="1"/>
  <c r="I16" i="23"/>
  <c r="J16" i="23" s="1"/>
  <c r="G16" i="23"/>
  <c r="H16" i="23" s="1"/>
  <c r="K15" i="23"/>
  <c r="L15" i="23" s="1"/>
  <c r="I15" i="23"/>
  <c r="J15" i="23" s="1"/>
  <c r="H15" i="23"/>
  <c r="G15" i="23"/>
  <c r="K14" i="23"/>
  <c r="L14" i="23" s="1"/>
  <c r="I14" i="23"/>
  <c r="J14" i="23" s="1"/>
  <c r="G14" i="23"/>
  <c r="H14" i="23" s="1"/>
  <c r="K13" i="23"/>
  <c r="L13" i="23" s="1"/>
  <c r="I13" i="23"/>
  <c r="J13" i="23" s="1"/>
  <c r="G13" i="23"/>
  <c r="H13" i="23" s="1"/>
  <c r="K12" i="23"/>
  <c r="L12" i="23" s="1"/>
  <c r="I12" i="23"/>
  <c r="J12" i="23" s="1"/>
  <c r="G12" i="23"/>
  <c r="H12" i="23" s="1"/>
  <c r="K11" i="23"/>
  <c r="L11" i="23" s="1"/>
  <c r="I11" i="23"/>
  <c r="J11" i="23" s="1"/>
  <c r="G11" i="23"/>
  <c r="H11" i="23" s="1"/>
  <c r="K10" i="23"/>
  <c r="L10" i="23" s="1"/>
  <c r="I10" i="23"/>
  <c r="J10" i="23" s="1"/>
  <c r="G10" i="23"/>
  <c r="H10" i="23" s="1"/>
  <c r="K9" i="23"/>
  <c r="L9" i="23" s="1"/>
  <c r="I9" i="23"/>
  <c r="J9" i="23" s="1"/>
  <c r="G9" i="23"/>
  <c r="H9" i="23" s="1"/>
  <c r="K8" i="23"/>
  <c r="L8" i="23" s="1"/>
  <c r="I8" i="23"/>
  <c r="J8" i="23" s="1"/>
  <c r="G8" i="23"/>
  <c r="H8" i="23" s="1"/>
  <c r="K7" i="23"/>
  <c r="L7" i="23" s="1"/>
  <c r="I7" i="23"/>
  <c r="J7" i="23" s="1"/>
  <c r="G7" i="23"/>
  <c r="H7" i="23" s="1"/>
  <c r="K6" i="23"/>
  <c r="L6" i="23" s="1"/>
  <c r="I6" i="23"/>
  <c r="J6" i="23" s="1"/>
  <c r="G6" i="23"/>
  <c r="H6" i="23" s="1"/>
  <c r="K5" i="23"/>
  <c r="L5" i="23" s="1"/>
  <c r="I5" i="23"/>
  <c r="J5" i="23" s="1"/>
  <c r="G5" i="23"/>
  <c r="H5" i="23" s="1"/>
  <c r="K4" i="23"/>
  <c r="L4" i="23" s="1"/>
  <c r="I4" i="23"/>
  <c r="J4" i="23" s="1"/>
  <c r="G4" i="23"/>
  <c r="H4" i="23" s="1"/>
  <c r="L3" i="23"/>
  <c r="K3" i="23"/>
  <c r="I3" i="23"/>
  <c r="J3" i="23" s="1"/>
  <c r="H3" i="23"/>
  <c r="K59" i="24"/>
  <c r="L59" i="24" s="1"/>
  <c r="I59" i="24"/>
  <c r="J59" i="24" s="1"/>
  <c r="G59" i="24"/>
  <c r="H59" i="24" s="1"/>
  <c r="K58" i="24"/>
  <c r="L58" i="24" s="1"/>
  <c r="I58" i="24"/>
  <c r="J58" i="24" s="1"/>
  <c r="G58" i="24"/>
  <c r="H58" i="24" s="1"/>
  <c r="K57" i="24"/>
  <c r="L57" i="24" s="1"/>
  <c r="I57" i="24"/>
  <c r="J57" i="24" s="1"/>
  <c r="G57" i="24"/>
  <c r="H57" i="24" s="1"/>
  <c r="L56" i="24"/>
  <c r="K56" i="24"/>
  <c r="J56" i="24"/>
  <c r="I56" i="24"/>
  <c r="H56" i="24"/>
  <c r="G56" i="24"/>
  <c r="K55" i="24"/>
  <c r="L55" i="24" s="1"/>
  <c r="I55" i="24"/>
  <c r="J55" i="24" s="1"/>
  <c r="G55" i="24"/>
  <c r="H55" i="24" s="1"/>
  <c r="K54" i="24"/>
  <c r="L54" i="24" s="1"/>
  <c r="I54" i="24"/>
  <c r="J54" i="24" s="1"/>
  <c r="G54" i="24"/>
  <c r="H54" i="24" s="1"/>
  <c r="K53" i="24"/>
  <c r="L53" i="24" s="1"/>
  <c r="I53" i="24"/>
  <c r="J53" i="24" s="1"/>
  <c r="G53" i="24"/>
  <c r="H53" i="24" s="1"/>
  <c r="K52" i="24"/>
  <c r="L52" i="24" s="1"/>
  <c r="I52" i="24"/>
  <c r="J52" i="24" s="1"/>
  <c r="G52" i="24"/>
  <c r="H52" i="24" s="1"/>
  <c r="L51" i="24"/>
  <c r="K51" i="24"/>
  <c r="I51" i="24"/>
  <c r="J51" i="24" s="1"/>
  <c r="G51" i="24"/>
  <c r="H51" i="24" s="1"/>
  <c r="K50" i="24"/>
  <c r="L50" i="24" s="1"/>
  <c r="I50" i="24"/>
  <c r="J50" i="24" s="1"/>
  <c r="G50" i="24"/>
  <c r="H50" i="24" s="1"/>
  <c r="L49" i="24"/>
  <c r="K49" i="24"/>
  <c r="I49" i="24"/>
  <c r="J49" i="24" s="1"/>
  <c r="G49" i="24"/>
  <c r="H49" i="24" s="1"/>
  <c r="K48" i="24"/>
  <c r="L48" i="24" s="1"/>
  <c r="I48" i="24"/>
  <c r="J48" i="24" s="1"/>
  <c r="G48" i="24"/>
  <c r="H48" i="24" s="1"/>
  <c r="K47" i="24"/>
  <c r="L47" i="24" s="1"/>
  <c r="I47" i="24"/>
  <c r="J47" i="24" s="1"/>
  <c r="G47" i="24"/>
  <c r="H47" i="24" s="1"/>
  <c r="K46" i="24"/>
  <c r="L46" i="24" s="1"/>
  <c r="I46" i="24"/>
  <c r="J46" i="24" s="1"/>
  <c r="G46" i="24"/>
  <c r="H46" i="24" s="1"/>
  <c r="K45" i="24"/>
  <c r="L45" i="24" s="1"/>
  <c r="I45" i="24"/>
  <c r="J45" i="24" s="1"/>
  <c r="G45" i="24"/>
  <c r="H45" i="24" s="1"/>
  <c r="K44" i="24"/>
  <c r="L44" i="24" s="1"/>
  <c r="I44" i="24"/>
  <c r="J44" i="24" s="1"/>
  <c r="G44" i="24"/>
  <c r="H44" i="24" s="1"/>
  <c r="K43" i="24"/>
  <c r="L43" i="24" s="1"/>
  <c r="I43" i="24"/>
  <c r="J43" i="24" s="1"/>
  <c r="G43" i="24"/>
  <c r="H43" i="24" s="1"/>
  <c r="K42" i="24"/>
  <c r="L42" i="24" s="1"/>
  <c r="I42" i="24"/>
  <c r="J42" i="24" s="1"/>
  <c r="G42" i="24"/>
  <c r="H42" i="24" s="1"/>
  <c r="K41" i="24"/>
  <c r="L41" i="24" s="1"/>
  <c r="I41" i="24"/>
  <c r="J41" i="24" s="1"/>
  <c r="G41" i="24"/>
  <c r="H41" i="24" s="1"/>
  <c r="K40" i="24"/>
  <c r="L40" i="24" s="1"/>
  <c r="I40" i="24"/>
  <c r="J40" i="24" s="1"/>
  <c r="G40" i="24"/>
  <c r="H40" i="24" s="1"/>
  <c r="K39" i="24"/>
  <c r="L39" i="24" s="1"/>
  <c r="I39" i="24"/>
  <c r="J39" i="24" s="1"/>
  <c r="G39" i="24"/>
  <c r="H39" i="24" s="1"/>
  <c r="K38" i="24"/>
  <c r="L38" i="24" s="1"/>
  <c r="I38" i="24"/>
  <c r="J38" i="24" s="1"/>
  <c r="G38" i="24"/>
  <c r="H38" i="24" s="1"/>
  <c r="K37" i="24"/>
  <c r="L37" i="24" s="1"/>
  <c r="I37" i="24"/>
  <c r="J37" i="24" s="1"/>
  <c r="G37" i="24"/>
  <c r="H37" i="24" s="1"/>
  <c r="K36" i="24"/>
  <c r="L36" i="24" s="1"/>
  <c r="I36" i="24"/>
  <c r="J36" i="24" s="1"/>
  <c r="G36" i="24"/>
  <c r="H36" i="24" s="1"/>
  <c r="K35" i="24"/>
  <c r="L35" i="24" s="1"/>
  <c r="I35" i="24"/>
  <c r="J35" i="24" s="1"/>
  <c r="G35" i="24"/>
  <c r="H35" i="24" s="1"/>
  <c r="K34" i="24"/>
  <c r="L34" i="24" s="1"/>
  <c r="I34" i="24"/>
  <c r="J34" i="24" s="1"/>
  <c r="G34" i="24"/>
  <c r="H34" i="24" s="1"/>
  <c r="K33" i="24"/>
  <c r="L33" i="24" s="1"/>
  <c r="I33" i="24"/>
  <c r="J33" i="24" s="1"/>
  <c r="G33" i="24"/>
  <c r="H33" i="24" s="1"/>
  <c r="K32" i="24"/>
  <c r="L32" i="24" s="1"/>
  <c r="I32" i="24"/>
  <c r="J32" i="24" s="1"/>
  <c r="G32" i="24"/>
  <c r="H32" i="24" s="1"/>
  <c r="K31" i="24"/>
  <c r="L31" i="24" s="1"/>
  <c r="I31" i="24"/>
  <c r="J31" i="24" s="1"/>
  <c r="G31" i="24"/>
  <c r="H31" i="24" s="1"/>
  <c r="K30" i="24"/>
  <c r="L30" i="24" s="1"/>
  <c r="I30" i="24"/>
  <c r="J30" i="24" s="1"/>
  <c r="G30" i="24"/>
  <c r="H30" i="24" s="1"/>
  <c r="K29" i="24"/>
  <c r="L29" i="24" s="1"/>
  <c r="I29" i="24"/>
  <c r="J29" i="24" s="1"/>
  <c r="H29" i="24"/>
  <c r="G29" i="24"/>
  <c r="K28" i="24"/>
  <c r="L28" i="24" s="1"/>
  <c r="I28" i="24"/>
  <c r="J28" i="24" s="1"/>
  <c r="G28" i="24"/>
  <c r="H28" i="24" s="1"/>
  <c r="K27" i="24"/>
  <c r="L27" i="24" s="1"/>
  <c r="I27" i="24"/>
  <c r="J27" i="24" s="1"/>
  <c r="G27" i="24"/>
  <c r="H27" i="24" s="1"/>
  <c r="K26" i="24"/>
  <c r="L26" i="24" s="1"/>
  <c r="I26" i="24"/>
  <c r="J26" i="24" s="1"/>
  <c r="G26" i="24"/>
  <c r="H26" i="24" s="1"/>
  <c r="K25" i="24"/>
  <c r="L25" i="24" s="1"/>
  <c r="I25" i="24"/>
  <c r="J25" i="24" s="1"/>
  <c r="G25" i="24"/>
  <c r="H25" i="24" s="1"/>
  <c r="K24" i="24"/>
  <c r="L24" i="24" s="1"/>
  <c r="I24" i="24"/>
  <c r="J24" i="24" s="1"/>
  <c r="G24" i="24"/>
  <c r="H24" i="24" s="1"/>
  <c r="K23" i="24"/>
  <c r="L23" i="24" s="1"/>
  <c r="I23" i="24"/>
  <c r="J23" i="24" s="1"/>
  <c r="G23" i="24"/>
  <c r="H23" i="24" s="1"/>
  <c r="K22" i="24"/>
  <c r="L22" i="24" s="1"/>
  <c r="I22" i="24"/>
  <c r="J22" i="24" s="1"/>
  <c r="G22" i="24"/>
  <c r="H22" i="24" s="1"/>
  <c r="K21" i="24"/>
  <c r="L21" i="24" s="1"/>
  <c r="I21" i="24"/>
  <c r="J21" i="24" s="1"/>
  <c r="G21" i="24"/>
  <c r="H21" i="24" s="1"/>
  <c r="K20" i="24"/>
  <c r="L20" i="24" s="1"/>
  <c r="I20" i="24"/>
  <c r="J20" i="24" s="1"/>
  <c r="G20" i="24"/>
  <c r="H20" i="24" s="1"/>
  <c r="K19" i="24"/>
  <c r="L19" i="24" s="1"/>
  <c r="I19" i="24"/>
  <c r="J19" i="24" s="1"/>
  <c r="G19" i="24"/>
  <c r="H19" i="24" s="1"/>
  <c r="K18" i="24"/>
  <c r="L18" i="24" s="1"/>
  <c r="I18" i="24"/>
  <c r="J18" i="24" s="1"/>
  <c r="G18" i="24"/>
  <c r="H18" i="24" s="1"/>
  <c r="K17" i="24"/>
  <c r="L17" i="24" s="1"/>
  <c r="I17" i="24"/>
  <c r="J17" i="24" s="1"/>
  <c r="G17" i="24"/>
  <c r="H17" i="24" s="1"/>
  <c r="K16" i="24"/>
  <c r="L16" i="24" s="1"/>
  <c r="I16" i="24"/>
  <c r="J16" i="24" s="1"/>
  <c r="G16" i="24"/>
  <c r="H16" i="24" s="1"/>
  <c r="K15" i="24"/>
  <c r="L15" i="24" s="1"/>
  <c r="I15" i="24"/>
  <c r="J15" i="24" s="1"/>
  <c r="G15" i="24"/>
  <c r="H15" i="24" s="1"/>
  <c r="K14" i="24"/>
  <c r="L14" i="24" s="1"/>
  <c r="I14" i="24"/>
  <c r="J14" i="24" s="1"/>
  <c r="G14" i="24"/>
  <c r="H14" i="24" s="1"/>
  <c r="K13" i="24"/>
  <c r="L13" i="24" s="1"/>
  <c r="I13" i="24"/>
  <c r="J13" i="24" s="1"/>
  <c r="G13" i="24"/>
  <c r="H13" i="24" s="1"/>
  <c r="K12" i="24"/>
  <c r="L12" i="24" s="1"/>
  <c r="I12" i="24"/>
  <c r="J12" i="24" s="1"/>
  <c r="G12" i="24"/>
  <c r="H12" i="24" s="1"/>
  <c r="K11" i="24"/>
  <c r="L11" i="24" s="1"/>
  <c r="I11" i="24"/>
  <c r="J11" i="24" s="1"/>
  <c r="G11" i="24"/>
  <c r="H11" i="24" s="1"/>
  <c r="K10" i="24"/>
  <c r="L10" i="24" s="1"/>
  <c r="I10" i="24"/>
  <c r="J10" i="24" s="1"/>
  <c r="G10" i="24"/>
  <c r="H10" i="24" s="1"/>
  <c r="K9" i="24"/>
  <c r="L9" i="24" s="1"/>
  <c r="I9" i="24"/>
  <c r="J9" i="24" s="1"/>
  <c r="G9" i="24"/>
  <c r="H9" i="24" s="1"/>
  <c r="K8" i="24"/>
  <c r="L8" i="24" s="1"/>
  <c r="I8" i="24"/>
  <c r="J8" i="24" s="1"/>
  <c r="G8" i="24"/>
  <c r="H8" i="24" s="1"/>
  <c r="L7" i="24"/>
  <c r="K7" i="24"/>
  <c r="I7" i="24"/>
  <c r="J7" i="24" s="1"/>
  <c r="G7" i="24"/>
  <c r="H7" i="24" s="1"/>
  <c r="K6" i="24"/>
  <c r="L6" i="24" s="1"/>
  <c r="I6" i="24"/>
  <c r="J6" i="24" s="1"/>
  <c r="G6" i="24"/>
  <c r="H6" i="24" s="1"/>
  <c r="K5" i="24"/>
  <c r="L5" i="24" s="1"/>
  <c r="I5" i="24"/>
  <c r="J5" i="24" s="1"/>
  <c r="G5" i="24"/>
  <c r="H5" i="24" s="1"/>
  <c r="K4" i="24"/>
  <c r="L4" i="24" s="1"/>
  <c r="I4" i="24"/>
  <c r="J4" i="24" s="1"/>
  <c r="G4" i="24"/>
  <c r="H4" i="24" s="1"/>
  <c r="L3" i="24"/>
  <c r="K3" i="24"/>
  <c r="I3" i="24"/>
  <c r="J3" i="24" s="1"/>
  <c r="G3" i="24"/>
  <c r="H3" i="24" s="1"/>
  <c r="K59" i="19"/>
  <c r="L59" i="19" s="1"/>
  <c r="I59" i="19"/>
  <c r="J59" i="19" s="1"/>
  <c r="G59" i="19"/>
  <c r="H59" i="19" s="1"/>
  <c r="K58" i="19"/>
  <c r="L58" i="19" s="1"/>
  <c r="I58" i="19"/>
  <c r="J58" i="19" s="1"/>
  <c r="G58" i="19"/>
  <c r="H58" i="19" s="1"/>
  <c r="K57" i="19"/>
  <c r="L57" i="19" s="1"/>
  <c r="I57" i="19"/>
  <c r="J57" i="19" s="1"/>
  <c r="G57" i="19"/>
  <c r="H57" i="19" s="1"/>
  <c r="K56" i="19"/>
  <c r="L56" i="19" s="1"/>
  <c r="I56" i="19"/>
  <c r="J56" i="19" s="1"/>
  <c r="G56" i="19"/>
  <c r="H56" i="19" s="1"/>
  <c r="K55" i="19"/>
  <c r="L55" i="19" s="1"/>
  <c r="I55" i="19"/>
  <c r="J55" i="19" s="1"/>
  <c r="G55" i="19"/>
  <c r="H55" i="19" s="1"/>
  <c r="K54" i="19"/>
  <c r="L54" i="19" s="1"/>
  <c r="I54" i="19"/>
  <c r="J54" i="19" s="1"/>
  <c r="G54" i="19"/>
  <c r="H54" i="19" s="1"/>
  <c r="K53" i="19"/>
  <c r="L53" i="19" s="1"/>
  <c r="I53" i="19"/>
  <c r="J53" i="19" s="1"/>
  <c r="G53" i="19"/>
  <c r="H53" i="19" s="1"/>
  <c r="K52" i="19"/>
  <c r="L52" i="19" s="1"/>
  <c r="I52" i="19"/>
  <c r="J52" i="19" s="1"/>
  <c r="G52" i="19"/>
  <c r="H52" i="19" s="1"/>
  <c r="K51" i="19"/>
  <c r="L51" i="19" s="1"/>
  <c r="I51" i="19"/>
  <c r="J51" i="19" s="1"/>
  <c r="G51" i="19"/>
  <c r="H51" i="19" s="1"/>
  <c r="K50" i="19"/>
  <c r="L50" i="19" s="1"/>
  <c r="I50" i="19"/>
  <c r="J50" i="19" s="1"/>
  <c r="G50" i="19"/>
  <c r="H50" i="19" s="1"/>
  <c r="K49" i="19"/>
  <c r="L49" i="19" s="1"/>
  <c r="I49" i="19"/>
  <c r="J49" i="19" s="1"/>
  <c r="G49" i="19"/>
  <c r="H49" i="19" s="1"/>
  <c r="K48" i="19"/>
  <c r="L48" i="19" s="1"/>
  <c r="I48" i="19"/>
  <c r="J48" i="19" s="1"/>
  <c r="G48" i="19"/>
  <c r="H48" i="19" s="1"/>
  <c r="K47" i="19"/>
  <c r="L47" i="19" s="1"/>
  <c r="I47" i="19"/>
  <c r="J47" i="19" s="1"/>
  <c r="G47" i="19"/>
  <c r="H47" i="19" s="1"/>
  <c r="K46" i="19"/>
  <c r="L46" i="19" s="1"/>
  <c r="I46" i="19"/>
  <c r="J46" i="19" s="1"/>
  <c r="G46" i="19"/>
  <c r="H46" i="19" s="1"/>
  <c r="K45" i="19"/>
  <c r="L45" i="19" s="1"/>
  <c r="I45" i="19"/>
  <c r="J45" i="19" s="1"/>
  <c r="G45" i="19"/>
  <c r="H45" i="19" s="1"/>
  <c r="K44" i="19"/>
  <c r="L44" i="19" s="1"/>
  <c r="I44" i="19"/>
  <c r="J44" i="19" s="1"/>
  <c r="G44" i="19"/>
  <c r="H44" i="19" s="1"/>
  <c r="K43" i="19"/>
  <c r="L43" i="19" s="1"/>
  <c r="I43" i="19"/>
  <c r="J43" i="19" s="1"/>
  <c r="G43" i="19"/>
  <c r="H43" i="19" s="1"/>
  <c r="K42" i="19"/>
  <c r="L42" i="19" s="1"/>
  <c r="I42" i="19"/>
  <c r="J42" i="19" s="1"/>
  <c r="G42" i="19"/>
  <c r="H42" i="19" s="1"/>
  <c r="K41" i="19"/>
  <c r="L41" i="19" s="1"/>
  <c r="I41" i="19"/>
  <c r="J41" i="19" s="1"/>
  <c r="G41" i="19"/>
  <c r="H41" i="19" s="1"/>
  <c r="K40" i="19"/>
  <c r="L40" i="19" s="1"/>
  <c r="I40" i="19"/>
  <c r="J40" i="19" s="1"/>
  <c r="G40" i="19"/>
  <c r="H40" i="19" s="1"/>
  <c r="K39" i="19"/>
  <c r="L39" i="19" s="1"/>
  <c r="I39" i="19"/>
  <c r="J39" i="19" s="1"/>
  <c r="G39" i="19"/>
  <c r="H39" i="19" s="1"/>
  <c r="K38" i="19"/>
  <c r="L38" i="19" s="1"/>
  <c r="I38" i="19"/>
  <c r="J38" i="19" s="1"/>
  <c r="G38" i="19"/>
  <c r="H38" i="19" s="1"/>
  <c r="K37" i="19"/>
  <c r="L37" i="19" s="1"/>
  <c r="I37" i="19"/>
  <c r="J37" i="19" s="1"/>
  <c r="G37" i="19"/>
  <c r="H37" i="19" s="1"/>
  <c r="K36" i="19"/>
  <c r="L36" i="19" s="1"/>
  <c r="I36" i="19"/>
  <c r="J36" i="19" s="1"/>
  <c r="G36" i="19"/>
  <c r="H36" i="19" s="1"/>
  <c r="K35" i="19"/>
  <c r="L35" i="19" s="1"/>
  <c r="I35" i="19"/>
  <c r="J35" i="19" s="1"/>
  <c r="G35" i="19"/>
  <c r="H35" i="19" s="1"/>
  <c r="K34" i="19"/>
  <c r="L34" i="19" s="1"/>
  <c r="I34" i="19"/>
  <c r="J34" i="19" s="1"/>
  <c r="G34" i="19"/>
  <c r="H34" i="19" s="1"/>
  <c r="K33" i="19"/>
  <c r="L33" i="19" s="1"/>
  <c r="I33" i="19"/>
  <c r="J33" i="19" s="1"/>
  <c r="G33" i="19"/>
  <c r="H33" i="19" s="1"/>
  <c r="K32" i="19"/>
  <c r="L32" i="19" s="1"/>
  <c r="I32" i="19"/>
  <c r="J32" i="19" s="1"/>
  <c r="G32" i="19"/>
  <c r="H32" i="19" s="1"/>
  <c r="K31" i="19"/>
  <c r="L31" i="19" s="1"/>
  <c r="I31" i="19"/>
  <c r="J31" i="19" s="1"/>
  <c r="G31" i="19"/>
  <c r="H31" i="19" s="1"/>
  <c r="K30" i="19"/>
  <c r="L30" i="19" s="1"/>
  <c r="I30" i="19"/>
  <c r="J30" i="19" s="1"/>
  <c r="G30" i="19"/>
  <c r="H30" i="19" s="1"/>
  <c r="K29" i="19"/>
  <c r="L29" i="19" s="1"/>
  <c r="I29" i="19"/>
  <c r="J29" i="19" s="1"/>
  <c r="G29" i="19"/>
  <c r="H29" i="19" s="1"/>
  <c r="K28" i="19"/>
  <c r="L28" i="19" s="1"/>
  <c r="I28" i="19"/>
  <c r="J28" i="19" s="1"/>
  <c r="G28" i="19"/>
  <c r="H28" i="19" s="1"/>
  <c r="K27" i="19"/>
  <c r="L27" i="19" s="1"/>
  <c r="I27" i="19"/>
  <c r="J27" i="19" s="1"/>
  <c r="G27" i="19"/>
  <c r="H27" i="19" s="1"/>
  <c r="K26" i="19"/>
  <c r="L26" i="19" s="1"/>
  <c r="I26" i="19"/>
  <c r="J26" i="19" s="1"/>
  <c r="G26" i="19"/>
  <c r="H26" i="19" s="1"/>
  <c r="K25" i="19"/>
  <c r="L25" i="19" s="1"/>
  <c r="I25" i="19"/>
  <c r="J25" i="19" s="1"/>
  <c r="G25" i="19"/>
  <c r="H25" i="19" s="1"/>
  <c r="K24" i="19"/>
  <c r="L24" i="19" s="1"/>
  <c r="I24" i="19"/>
  <c r="J24" i="19" s="1"/>
  <c r="G24" i="19"/>
  <c r="H24" i="19" s="1"/>
  <c r="K23" i="19"/>
  <c r="L23" i="19" s="1"/>
  <c r="I23" i="19"/>
  <c r="J23" i="19" s="1"/>
  <c r="G23" i="19"/>
  <c r="H23" i="19" s="1"/>
  <c r="K22" i="19"/>
  <c r="L22" i="19" s="1"/>
  <c r="I22" i="19"/>
  <c r="J22" i="19" s="1"/>
  <c r="G22" i="19"/>
  <c r="H22" i="19" s="1"/>
  <c r="K21" i="19"/>
  <c r="L21" i="19" s="1"/>
  <c r="I21" i="19"/>
  <c r="J21" i="19" s="1"/>
  <c r="G21" i="19"/>
  <c r="H21" i="19" s="1"/>
  <c r="K20" i="19"/>
  <c r="L20" i="19" s="1"/>
  <c r="I20" i="19"/>
  <c r="J20" i="19" s="1"/>
  <c r="G20" i="19"/>
  <c r="H20" i="19" s="1"/>
  <c r="K19" i="19"/>
  <c r="L19" i="19" s="1"/>
  <c r="I19" i="19"/>
  <c r="J19" i="19" s="1"/>
  <c r="G19" i="19"/>
  <c r="H19" i="19" s="1"/>
  <c r="K18" i="19"/>
  <c r="L18" i="19" s="1"/>
  <c r="I18" i="19"/>
  <c r="J18" i="19" s="1"/>
  <c r="G18" i="19"/>
  <c r="H18" i="19" s="1"/>
  <c r="K17" i="19"/>
  <c r="L17" i="19" s="1"/>
  <c r="I17" i="19"/>
  <c r="J17" i="19" s="1"/>
  <c r="G17" i="19"/>
  <c r="H17" i="19" s="1"/>
  <c r="K16" i="19"/>
  <c r="L16" i="19" s="1"/>
  <c r="I16" i="19"/>
  <c r="J16" i="19" s="1"/>
  <c r="G16" i="19"/>
  <c r="H16" i="19" s="1"/>
  <c r="K15" i="19"/>
  <c r="L15" i="19" s="1"/>
  <c r="I15" i="19"/>
  <c r="J15" i="19" s="1"/>
  <c r="G15" i="19"/>
  <c r="H15" i="19" s="1"/>
  <c r="K14" i="19"/>
  <c r="L14" i="19" s="1"/>
  <c r="I14" i="19"/>
  <c r="J14" i="19" s="1"/>
  <c r="G14" i="19"/>
  <c r="H14" i="19" s="1"/>
  <c r="K13" i="19"/>
  <c r="L13" i="19" s="1"/>
  <c r="I13" i="19"/>
  <c r="J13" i="19" s="1"/>
  <c r="G13" i="19"/>
  <c r="H13" i="19" s="1"/>
  <c r="K12" i="19"/>
  <c r="L12" i="19" s="1"/>
  <c r="I12" i="19"/>
  <c r="J12" i="19" s="1"/>
  <c r="G12" i="19"/>
  <c r="H12" i="19" s="1"/>
  <c r="K11" i="19"/>
  <c r="L11" i="19" s="1"/>
  <c r="I11" i="19"/>
  <c r="J11" i="19" s="1"/>
  <c r="G11" i="19"/>
  <c r="H11" i="19" s="1"/>
  <c r="K10" i="19"/>
  <c r="L10" i="19" s="1"/>
  <c r="I10" i="19"/>
  <c r="J10" i="19" s="1"/>
  <c r="G10" i="19"/>
  <c r="H10" i="19" s="1"/>
  <c r="K9" i="19"/>
  <c r="L9" i="19" s="1"/>
  <c r="I9" i="19"/>
  <c r="J9" i="19" s="1"/>
  <c r="G9" i="19"/>
  <c r="H9" i="19" s="1"/>
  <c r="K8" i="19"/>
  <c r="L8" i="19" s="1"/>
  <c r="I8" i="19"/>
  <c r="J8" i="19" s="1"/>
  <c r="G8" i="19"/>
  <c r="H8" i="19" s="1"/>
  <c r="K7" i="19"/>
  <c r="L7" i="19" s="1"/>
  <c r="I7" i="19"/>
  <c r="J7" i="19" s="1"/>
  <c r="G7" i="19"/>
  <c r="H7" i="19" s="1"/>
  <c r="K6" i="19"/>
  <c r="L6" i="19" s="1"/>
  <c r="I6" i="19"/>
  <c r="J6" i="19" s="1"/>
  <c r="G6" i="19"/>
  <c r="H6" i="19" s="1"/>
  <c r="K5" i="19"/>
  <c r="L5" i="19" s="1"/>
  <c r="I5" i="19"/>
  <c r="J5" i="19" s="1"/>
  <c r="G5" i="19"/>
  <c r="H5" i="19" s="1"/>
  <c r="K4" i="19"/>
  <c r="L4" i="19" s="1"/>
  <c r="I4" i="19"/>
  <c r="J4" i="19" s="1"/>
  <c r="G4" i="19"/>
  <c r="H4" i="19" s="1"/>
  <c r="K3" i="19"/>
  <c r="L3" i="19" s="1"/>
  <c r="I3" i="19"/>
  <c r="J3" i="19" s="1"/>
  <c r="G3" i="19"/>
  <c r="H3" i="19" s="1"/>
  <c r="K59" i="20"/>
  <c r="L59" i="20" s="1"/>
  <c r="I59" i="20"/>
  <c r="J59" i="20" s="1"/>
  <c r="G59" i="20"/>
  <c r="H59" i="20" s="1"/>
  <c r="K58" i="20"/>
  <c r="L58" i="20" s="1"/>
  <c r="I58" i="20"/>
  <c r="J58" i="20" s="1"/>
  <c r="G58" i="20"/>
  <c r="H58" i="20" s="1"/>
  <c r="K57" i="20"/>
  <c r="L57" i="20" s="1"/>
  <c r="I57" i="20"/>
  <c r="J57" i="20" s="1"/>
  <c r="G57" i="20"/>
  <c r="H57" i="20" s="1"/>
  <c r="K56" i="20"/>
  <c r="L56" i="20" s="1"/>
  <c r="I56" i="20"/>
  <c r="J56" i="20" s="1"/>
  <c r="G56" i="20"/>
  <c r="H56" i="20" s="1"/>
  <c r="K55" i="20"/>
  <c r="L55" i="20" s="1"/>
  <c r="I55" i="20"/>
  <c r="J55" i="20" s="1"/>
  <c r="G55" i="20"/>
  <c r="H55" i="20" s="1"/>
  <c r="K54" i="20"/>
  <c r="L54" i="20" s="1"/>
  <c r="I54" i="20"/>
  <c r="J54" i="20" s="1"/>
  <c r="G54" i="20"/>
  <c r="H54" i="20" s="1"/>
  <c r="L53" i="20"/>
  <c r="K53" i="20"/>
  <c r="I53" i="20"/>
  <c r="J53" i="20" s="1"/>
  <c r="G53" i="20"/>
  <c r="H53" i="20" s="1"/>
  <c r="K52" i="20"/>
  <c r="L52" i="20" s="1"/>
  <c r="I52" i="20"/>
  <c r="J52" i="20" s="1"/>
  <c r="G52" i="20"/>
  <c r="H52" i="20" s="1"/>
  <c r="K51" i="20"/>
  <c r="L51" i="20" s="1"/>
  <c r="I51" i="20"/>
  <c r="J51" i="20" s="1"/>
  <c r="G51" i="20"/>
  <c r="H51" i="20" s="1"/>
  <c r="K50" i="20"/>
  <c r="L50" i="20" s="1"/>
  <c r="I50" i="20"/>
  <c r="J50" i="20" s="1"/>
  <c r="G50" i="20"/>
  <c r="H50" i="20" s="1"/>
  <c r="K49" i="20"/>
  <c r="L49" i="20" s="1"/>
  <c r="I49" i="20"/>
  <c r="J49" i="20" s="1"/>
  <c r="G49" i="20"/>
  <c r="H49" i="20" s="1"/>
  <c r="K48" i="20"/>
  <c r="L48" i="20" s="1"/>
  <c r="I48" i="20"/>
  <c r="J48" i="20" s="1"/>
  <c r="G48" i="20"/>
  <c r="H48" i="20" s="1"/>
  <c r="K47" i="20"/>
  <c r="L47" i="20" s="1"/>
  <c r="I47" i="20"/>
  <c r="J47" i="20" s="1"/>
  <c r="G47" i="20"/>
  <c r="H47" i="20" s="1"/>
  <c r="K46" i="20"/>
  <c r="L46" i="20" s="1"/>
  <c r="I46" i="20"/>
  <c r="J46" i="20" s="1"/>
  <c r="G46" i="20"/>
  <c r="H46" i="20" s="1"/>
  <c r="L45" i="20"/>
  <c r="K45" i="20"/>
  <c r="I45" i="20"/>
  <c r="J45" i="20" s="1"/>
  <c r="G45" i="20"/>
  <c r="H45" i="20" s="1"/>
  <c r="K44" i="20"/>
  <c r="L44" i="20" s="1"/>
  <c r="I44" i="20"/>
  <c r="J44" i="20" s="1"/>
  <c r="G44" i="20"/>
  <c r="H44" i="20" s="1"/>
  <c r="K43" i="20"/>
  <c r="L43" i="20" s="1"/>
  <c r="I43" i="20"/>
  <c r="J43" i="20" s="1"/>
  <c r="G43" i="20"/>
  <c r="H43" i="20" s="1"/>
  <c r="K42" i="20"/>
  <c r="L42" i="20" s="1"/>
  <c r="I42" i="20"/>
  <c r="J42" i="20" s="1"/>
  <c r="G42" i="20"/>
  <c r="H42" i="20" s="1"/>
  <c r="K41" i="20"/>
  <c r="L41" i="20" s="1"/>
  <c r="I41" i="20"/>
  <c r="J41" i="20" s="1"/>
  <c r="G41" i="20"/>
  <c r="H41" i="20" s="1"/>
  <c r="K40" i="20"/>
  <c r="L40" i="20" s="1"/>
  <c r="I40" i="20"/>
  <c r="J40" i="20" s="1"/>
  <c r="G40" i="20"/>
  <c r="H40" i="20" s="1"/>
  <c r="K39" i="20"/>
  <c r="L39" i="20" s="1"/>
  <c r="I39" i="20"/>
  <c r="J39" i="20" s="1"/>
  <c r="G39" i="20"/>
  <c r="H39" i="20" s="1"/>
  <c r="K38" i="20"/>
  <c r="L38" i="20" s="1"/>
  <c r="I38" i="20"/>
  <c r="J38" i="20" s="1"/>
  <c r="G38" i="20"/>
  <c r="H38" i="20" s="1"/>
  <c r="K37" i="20"/>
  <c r="L37" i="20" s="1"/>
  <c r="I37" i="20"/>
  <c r="J37" i="20" s="1"/>
  <c r="G37" i="20"/>
  <c r="H37" i="20" s="1"/>
  <c r="K36" i="20"/>
  <c r="L36" i="20" s="1"/>
  <c r="I36" i="20"/>
  <c r="J36" i="20" s="1"/>
  <c r="G36" i="20"/>
  <c r="H36" i="20" s="1"/>
  <c r="K35" i="20"/>
  <c r="L35" i="20" s="1"/>
  <c r="I35" i="20"/>
  <c r="J35" i="20" s="1"/>
  <c r="H35" i="20"/>
  <c r="G35" i="20"/>
  <c r="K34" i="20"/>
  <c r="L34" i="20" s="1"/>
  <c r="I34" i="20"/>
  <c r="J34" i="20" s="1"/>
  <c r="G34" i="20"/>
  <c r="H34" i="20" s="1"/>
  <c r="K33" i="20"/>
  <c r="L33" i="20" s="1"/>
  <c r="I33" i="20"/>
  <c r="J33" i="20" s="1"/>
  <c r="G33" i="20"/>
  <c r="H33" i="20" s="1"/>
  <c r="K32" i="20"/>
  <c r="L32" i="20" s="1"/>
  <c r="I32" i="20"/>
  <c r="J32" i="20" s="1"/>
  <c r="G32" i="20"/>
  <c r="H32" i="20" s="1"/>
  <c r="K31" i="20"/>
  <c r="L31" i="20" s="1"/>
  <c r="I31" i="20"/>
  <c r="J31" i="20" s="1"/>
  <c r="G31" i="20"/>
  <c r="H31" i="20" s="1"/>
  <c r="K30" i="20"/>
  <c r="L30" i="20" s="1"/>
  <c r="I30" i="20"/>
  <c r="J30" i="20" s="1"/>
  <c r="G30" i="20"/>
  <c r="H30" i="20" s="1"/>
  <c r="K29" i="20"/>
  <c r="L29" i="20" s="1"/>
  <c r="I29" i="20"/>
  <c r="J29" i="20" s="1"/>
  <c r="G29" i="20"/>
  <c r="H29" i="20" s="1"/>
  <c r="K28" i="20"/>
  <c r="L28" i="20" s="1"/>
  <c r="I28" i="20"/>
  <c r="J28" i="20" s="1"/>
  <c r="G28" i="20"/>
  <c r="H28" i="20" s="1"/>
  <c r="L27" i="20"/>
  <c r="K27" i="20"/>
  <c r="I27" i="20"/>
  <c r="J27" i="20" s="1"/>
  <c r="G27" i="20"/>
  <c r="H27" i="20" s="1"/>
  <c r="K26" i="20"/>
  <c r="L26" i="20" s="1"/>
  <c r="I26" i="20"/>
  <c r="J26" i="20" s="1"/>
  <c r="G26" i="20"/>
  <c r="H26" i="20" s="1"/>
  <c r="K25" i="20"/>
  <c r="L25" i="20" s="1"/>
  <c r="I25" i="20"/>
  <c r="J25" i="20" s="1"/>
  <c r="G25" i="20"/>
  <c r="H25" i="20" s="1"/>
  <c r="K24" i="20"/>
  <c r="L24" i="20" s="1"/>
  <c r="I24" i="20"/>
  <c r="J24" i="20" s="1"/>
  <c r="G24" i="20"/>
  <c r="H24" i="20" s="1"/>
  <c r="L23" i="20"/>
  <c r="K23" i="20"/>
  <c r="I23" i="20"/>
  <c r="J23" i="20" s="1"/>
  <c r="G23" i="20"/>
  <c r="H23" i="20" s="1"/>
  <c r="K22" i="20"/>
  <c r="L22" i="20" s="1"/>
  <c r="I22" i="20"/>
  <c r="J22" i="20" s="1"/>
  <c r="G22" i="20"/>
  <c r="H22" i="20" s="1"/>
  <c r="K21" i="20"/>
  <c r="L21" i="20" s="1"/>
  <c r="I21" i="20"/>
  <c r="J21" i="20" s="1"/>
  <c r="H21" i="20"/>
  <c r="G21" i="20"/>
  <c r="K20" i="20"/>
  <c r="L20" i="20" s="1"/>
  <c r="I20" i="20"/>
  <c r="J20" i="20" s="1"/>
  <c r="G20" i="20"/>
  <c r="H20" i="20" s="1"/>
  <c r="K19" i="20"/>
  <c r="L19" i="20" s="1"/>
  <c r="I19" i="20"/>
  <c r="J19" i="20" s="1"/>
  <c r="G19" i="20"/>
  <c r="H19" i="20" s="1"/>
  <c r="K18" i="20"/>
  <c r="L18" i="20" s="1"/>
  <c r="I18" i="20"/>
  <c r="J18" i="20" s="1"/>
  <c r="G18" i="20"/>
  <c r="H18" i="20" s="1"/>
  <c r="K17" i="20"/>
  <c r="L17" i="20" s="1"/>
  <c r="I17" i="20"/>
  <c r="J17" i="20" s="1"/>
  <c r="G17" i="20"/>
  <c r="H17" i="20" s="1"/>
  <c r="K16" i="20"/>
  <c r="L16" i="20" s="1"/>
  <c r="I16" i="20"/>
  <c r="J16" i="20" s="1"/>
  <c r="G16" i="20"/>
  <c r="H16" i="20" s="1"/>
  <c r="K15" i="20"/>
  <c r="L15" i="20" s="1"/>
  <c r="I15" i="20"/>
  <c r="J15" i="20" s="1"/>
  <c r="G15" i="20"/>
  <c r="H15" i="20" s="1"/>
  <c r="K14" i="20"/>
  <c r="L14" i="20" s="1"/>
  <c r="I14" i="20"/>
  <c r="J14" i="20" s="1"/>
  <c r="G14" i="20"/>
  <c r="H14" i="20" s="1"/>
  <c r="K13" i="20"/>
  <c r="L13" i="20" s="1"/>
  <c r="I13" i="20"/>
  <c r="J13" i="20" s="1"/>
  <c r="H13" i="20"/>
  <c r="G13" i="20"/>
  <c r="K12" i="20"/>
  <c r="L12" i="20" s="1"/>
  <c r="I12" i="20"/>
  <c r="J12" i="20" s="1"/>
  <c r="G12" i="20"/>
  <c r="H12" i="20" s="1"/>
  <c r="K11" i="20"/>
  <c r="L11" i="20" s="1"/>
  <c r="I11" i="20"/>
  <c r="J11" i="20" s="1"/>
  <c r="G11" i="20"/>
  <c r="H11" i="20" s="1"/>
  <c r="K10" i="20"/>
  <c r="L10" i="20" s="1"/>
  <c r="J10" i="20"/>
  <c r="I10" i="20"/>
  <c r="G10" i="20"/>
  <c r="H10" i="20" s="1"/>
  <c r="K9" i="20"/>
  <c r="L9" i="20" s="1"/>
  <c r="I9" i="20"/>
  <c r="J9" i="20" s="1"/>
  <c r="G9" i="20"/>
  <c r="H9" i="20" s="1"/>
  <c r="K8" i="20"/>
  <c r="L8" i="20" s="1"/>
  <c r="I8" i="20"/>
  <c r="J8" i="20" s="1"/>
  <c r="G8" i="20"/>
  <c r="H8" i="20" s="1"/>
  <c r="L7" i="20"/>
  <c r="K7" i="20"/>
  <c r="I7" i="20"/>
  <c r="J7" i="20" s="1"/>
  <c r="G7" i="20"/>
  <c r="H7" i="20" s="1"/>
  <c r="K6" i="20"/>
  <c r="L6" i="20" s="1"/>
  <c r="I6" i="20"/>
  <c r="J6" i="20" s="1"/>
  <c r="G6" i="20"/>
  <c r="H6" i="20" s="1"/>
  <c r="K5" i="20"/>
  <c r="L5" i="20" s="1"/>
  <c r="I5" i="20"/>
  <c r="J5" i="20" s="1"/>
  <c r="H5" i="20"/>
  <c r="G5" i="20"/>
  <c r="K4" i="20"/>
  <c r="L4" i="20" s="1"/>
  <c r="I4" i="20"/>
  <c r="J4" i="20" s="1"/>
  <c r="G4" i="20"/>
  <c r="H4" i="20" s="1"/>
  <c r="K3" i="20"/>
  <c r="L3" i="20" s="1"/>
  <c r="I3" i="20"/>
  <c r="J3" i="20" s="1"/>
  <c r="G3" i="20"/>
  <c r="H3" i="20" s="1"/>
  <c r="K59" i="17"/>
  <c r="L59" i="17" s="1"/>
  <c r="I59" i="17"/>
  <c r="J59" i="17" s="1"/>
  <c r="G59" i="17"/>
  <c r="H59" i="17" s="1"/>
  <c r="K58" i="17"/>
  <c r="L58" i="17" s="1"/>
  <c r="I58" i="17"/>
  <c r="J58" i="17" s="1"/>
  <c r="G58" i="17"/>
  <c r="H58" i="17" s="1"/>
  <c r="K57" i="17"/>
  <c r="L57" i="17" s="1"/>
  <c r="I57" i="17"/>
  <c r="J57" i="17" s="1"/>
  <c r="G57" i="17"/>
  <c r="H57" i="17" s="1"/>
  <c r="K56" i="17"/>
  <c r="L56" i="17" s="1"/>
  <c r="I56" i="17"/>
  <c r="J56" i="17" s="1"/>
  <c r="G56" i="17"/>
  <c r="H56" i="17" s="1"/>
  <c r="K55" i="17"/>
  <c r="L55" i="17" s="1"/>
  <c r="I55" i="17"/>
  <c r="J55" i="17" s="1"/>
  <c r="G55" i="17"/>
  <c r="H55" i="17" s="1"/>
  <c r="K54" i="17"/>
  <c r="L54" i="17" s="1"/>
  <c r="I54" i="17"/>
  <c r="J54" i="17" s="1"/>
  <c r="G54" i="17"/>
  <c r="H54" i="17" s="1"/>
  <c r="K53" i="17"/>
  <c r="L53" i="17" s="1"/>
  <c r="I53" i="17"/>
  <c r="J53" i="17" s="1"/>
  <c r="G53" i="17"/>
  <c r="H53" i="17" s="1"/>
  <c r="K52" i="17"/>
  <c r="L52" i="17" s="1"/>
  <c r="I52" i="17"/>
  <c r="J52" i="17" s="1"/>
  <c r="G52" i="17"/>
  <c r="H52" i="17" s="1"/>
  <c r="K51" i="17"/>
  <c r="L51" i="17" s="1"/>
  <c r="I51" i="17"/>
  <c r="J51" i="17" s="1"/>
  <c r="G51" i="17"/>
  <c r="H51" i="17" s="1"/>
  <c r="K50" i="17"/>
  <c r="L50" i="17" s="1"/>
  <c r="I50" i="17"/>
  <c r="J50" i="17" s="1"/>
  <c r="G50" i="17"/>
  <c r="H50" i="17" s="1"/>
  <c r="K49" i="17"/>
  <c r="L49" i="17" s="1"/>
  <c r="I49" i="17"/>
  <c r="J49" i="17" s="1"/>
  <c r="G49" i="17"/>
  <c r="H49" i="17" s="1"/>
  <c r="K48" i="17"/>
  <c r="L48" i="17" s="1"/>
  <c r="I48" i="17"/>
  <c r="J48" i="17" s="1"/>
  <c r="G48" i="17"/>
  <c r="H48" i="17" s="1"/>
  <c r="K47" i="17"/>
  <c r="L47" i="17" s="1"/>
  <c r="I47" i="17"/>
  <c r="J47" i="17" s="1"/>
  <c r="G47" i="17"/>
  <c r="H47" i="17" s="1"/>
  <c r="K46" i="17"/>
  <c r="L46" i="17" s="1"/>
  <c r="I46" i="17"/>
  <c r="J46" i="17" s="1"/>
  <c r="G46" i="17"/>
  <c r="H46" i="17" s="1"/>
  <c r="K45" i="17"/>
  <c r="L45" i="17" s="1"/>
  <c r="I45" i="17"/>
  <c r="J45" i="17" s="1"/>
  <c r="G45" i="17"/>
  <c r="H45" i="17" s="1"/>
  <c r="K44" i="17"/>
  <c r="L44" i="17" s="1"/>
  <c r="I44" i="17"/>
  <c r="J44" i="17" s="1"/>
  <c r="G44" i="17"/>
  <c r="H44" i="17" s="1"/>
  <c r="K43" i="17"/>
  <c r="L43" i="17" s="1"/>
  <c r="I43" i="17"/>
  <c r="J43" i="17" s="1"/>
  <c r="G43" i="17"/>
  <c r="H43" i="17" s="1"/>
  <c r="K42" i="17"/>
  <c r="L42" i="17" s="1"/>
  <c r="I42" i="17"/>
  <c r="J42" i="17" s="1"/>
  <c r="G42" i="17"/>
  <c r="H42" i="17" s="1"/>
  <c r="K41" i="17"/>
  <c r="L41" i="17" s="1"/>
  <c r="I41" i="17"/>
  <c r="J41" i="17" s="1"/>
  <c r="G41" i="17"/>
  <c r="H41" i="17" s="1"/>
  <c r="K40" i="17"/>
  <c r="L40" i="17" s="1"/>
  <c r="I40" i="17"/>
  <c r="J40" i="17" s="1"/>
  <c r="G40" i="17"/>
  <c r="H40" i="17" s="1"/>
  <c r="K39" i="17"/>
  <c r="L39" i="17" s="1"/>
  <c r="I39" i="17"/>
  <c r="J39" i="17" s="1"/>
  <c r="G39" i="17"/>
  <c r="H39" i="17" s="1"/>
  <c r="K38" i="17"/>
  <c r="L38" i="17" s="1"/>
  <c r="I38" i="17"/>
  <c r="J38" i="17" s="1"/>
  <c r="G38" i="17"/>
  <c r="H38" i="17" s="1"/>
  <c r="K37" i="17"/>
  <c r="L37" i="17" s="1"/>
  <c r="I37" i="17"/>
  <c r="J37" i="17" s="1"/>
  <c r="G37" i="17"/>
  <c r="H37" i="17" s="1"/>
  <c r="K36" i="17"/>
  <c r="L36" i="17" s="1"/>
  <c r="I36" i="17"/>
  <c r="J36" i="17" s="1"/>
  <c r="G36" i="17"/>
  <c r="H36" i="17" s="1"/>
  <c r="K35" i="17"/>
  <c r="L35" i="17" s="1"/>
  <c r="I35" i="17"/>
  <c r="J35" i="17" s="1"/>
  <c r="G35" i="17"/>
  <c r="H35" i="17" s="1"/>
  <c r="K34" i="17"/>
  <c r="L34" i="17" s="1"/>
  <c r="I34" i="17"/>
  <c r="J34" i="17" s="1"/>
  <c r="G34" i="17"/>
  <c r="H34" i="17" s="1"/>
  <c r="K33" i="17"/>
  <c r="L33" i="17" s="1"/>
  <c r="I33" i="17"/>
  <c r="J33" i="17" s="1"/>
  <c r="G33" i="17"/>
  <c r="H33" i="17" s="1"/>
  <c r="K32" i="17"/>
  <c r="L32" i="17" s="1"/>
  <c r="I32" i="17"/>
  <c r="J32" i="17" s="1"/>
  <c r="G32" i="17"/>
  <c r="H32" i="17" s="1"/>
  <c r="K31" i="17"/>
  <c r="L31" i="17" s="1"/>
  <c r="I31" i="17"/>
  <c r="J31" i="17" s="1"/>
  <c r="G31" i="17"/>
  <c r="H31" i="17" s="1"/>
  <c r="K30" i="17"/>
  <c r="L30" i="17" s="1"/>
  <c r="I30" i="17"/>
  <c r="J30" i="17" s="1"/>
  <c r="G30" i="17"/>
  <c r="H30" i="17" s="1"/>
  <c r="K29" i="17"/>
  <c r="L29" i="17" s="1"/>
  <c r="I29" i="17"/>
  <c r="J29" i="17" s="1"/>
  <c r="G29" i="17"/>
  <c r="H29" i="17" s="1"/>
  <c r="K28" i="17"/>
  <c r="L28" i="17" s="1"/>
  <c r="I28" i="17"/>
  <c r="J28" i="17" s="1"/>
  <c r="G28" i="17"/>
  <c r="H28" i="17" s="1"/>
  <c r="K27" i="17"/>
  <c r="L27" i="17" s="1"/>
  <c r="I27" i="17"/>
  <c r="J27" i="17" s="1"/>
  <c r="G27" i="17"/>
  <c r="H27" i="17" s="1"/>
  <c r="K26" i="17"/>
  <c r="L26" i="17" s="1"/>
  <c r="I26" i="17"/>
  <c r="J26" i="17" s="1"/>
  <c r="G26" i="17"/>
  <c r="H26" i="17" s="1"/>
  <c r="K25" i="17"/>
  <c r="L25" i="17" s="1"/>
  <c r="I25" i="17"/>
  <c r="J25" i="17" s="1"/>
  <c r="G25" i="17"/>
  <c r="H25" i="17" s="1"/>
  <c r="K24" i="17"/>
  <c r="L24" i="17" s="1"/>
  <c r="I24" i="17"/>
  <c r="J24" i="17" s="1"/>
  <c r="G24" i="17"/>
  <c r="H24" i="17" s="1"/>
  <c r="K23" i="17"/>
  <c r="L23" i="17" s="1"/>
  <c r="I23" i="17"/>
  <c r="J23" i="17" s="1"/>
  <c r="G23" i="17"/>
  <c r="H23" i="17" s="1"/>
  <c r="K22" i="17"/>
  <c r="L22" i="17" s="1"/>
  <c r="I22" i="17"/>
  <c r="J22" i="17" s="1"/>
  <c r="G22" i="17"/>
  <c r="H22" i="17" s="1"/>
  <c r="K21" i="17"/>
  <c r="L21" i="17" s="1"/>
  <c r="I21" i="17"/>
  <c r="J21" i="17" s="1"/>
  <c r="G21" i="17"/>
  <c r="H21" i="17" s="1"/>
  <c r="K20" i="17"/>
  <c r="L20" i="17" s="1"/>
  <c r="I20" i="17"/>
  <c r="J20" i="17" s="1"/>
  <c r="G20" i="17"/>
  <c r="H20" i="17" s="1"/>
  <c r="K19" i="17"/>
  <c r="L19" i="17" s="1"/>
  <c r="I19" i="17"/>
  <c r="J19" i="17" s="1"/>
  <c r="G19" i="17"/>
  <c r="H19" i="17" s="1"/>
  <c r="K18" i="17"/>
  <c r="L18" i="17" s="1"/>
  <c r="I18" i="17"/>
  <c r="J18" i="17" s="1"/>
  <c r="G18" i="17"/>
  <c r="H18" i="17" s="1"/>
  <c r="K17" i="17"/>
  <c r="L17" i="17" s="1"/>
  <c r="I17" i="17"/>
  <c r="J17" i="17" s="1"/>
  <c r="G17" i="17"/>
  <c r="H17" i="17" s="1"/>
  <c r="K16" i="17"/>
  <c r="L16" i="17" s="1"/>
  <c r="I16" i="17"/>
  <c r="J16" i="17" s="1"/>
  <c r="G16" i="17"/>
  <c r="H16" i="17" s="1"/>
  <c r="K15" i="17"/>
  <c r="L15" i="17" s="1"/>
  <c r="I15" i="17"/>
  <c r="J15" i="17" s="1"/>
  <c r="G15" i="17"/>
  <c r="H15" i="17" s="1"/>
  <c r="K14" i="17"/>
  <c r="L14" i="17" s="1"/>
  <c r="I14" i="17"/>
  <c r="J14" i="17" s="1"/>
  <c r="G14" i="17"/>
  <c r="H14" i="17" s="1"/>
  <c r="K13" i="17"/>
  <c r="L13" i="17" s="1"/>
  <c r="I13" i="17"/>
  <c r="J13" i="17" s="1"/>
  <c r="G13" i="17"/>
  <c r="H13" i="17" s="1"/>
  <c r="K12" i="17"/>
  <c r="L12" i="17" s="1"/>
  <c r="I12" i="17"/>
  <c r="J12" i="17" s="1"/>
  <c r="G12" i="17"/>
  <c r="H12" i="17" s="1"/>
  <c r="K11" i="17"/>
  <c r="L11" i="17" s="1"/>
  <c r="I11" i="17"/>
  <c r="J11" i="17" s="1"/>
  <c r="G11" i="17"/>
  <c r="H11" i="17" s="1"/>
  <c r="K10" i="17"/>
  <c r="L10" i="17" s="1"/>
  <c r="I10" i="17"/>
  <c r="J10" i="17" s="1"/>
  <c r="G10" i="17"/>
  <c r="H10" i="17" s="1"/>
  <c r="K9" i="17"/>
  <c r="L9" i="17" s="1"/>
  <c r="I9" i="17"/>
  <c r="J9" i="17" s="1"/>
  <c r="G9" i="17"/>
  <c r="H9" i="17" s="1"/>
  <c r="K8" i="17"/>
  <c r="L8" i="17" s="1"/>
  <c r="I8" i="17"/>
  <c r="J8" i="17" s="1"/>
  <c r="G8" i="17"/>
  <c r="H8" i="17" s="1"/>
  <c r="K7" i="17"/>
  <c r="L7" i="17" s="1"/>
  <c r="I7" i="17"/>
  <c r="J7" i="17" s="1"/>
  <c r="G7" i="17"/>
  <c r="H7" i="17" s="1"/>
  <c r="K6" i="17"/>
  <c r="L6" i="17" s="1"/>
  <c r="I6" i="17"/>
  <c r="J6" i="17" s="1"/>
  <c r="G6" i="17"/>
  <c r="H6" i="17" s="1"/>
  <c r="K5" i="17"/>
  <c r="L5" i="17" s="1"/>
  <c r="I5" i="17"/>
  <c r="J5" i="17" s="1"/>
  <c r="G5" i="17"/>
  <c r="H5" i="17" s="1"/>
  <c r="K4" i="17"/>
  <c r="L4" i="17" s="1"/>
  <c r="I4" i="17"/>
  <c r="J4" i="17" s="1"/>
  <c r="G4" i="17"/>
  <c r="H4" i="17" s="1"/>
  <c r="K3" i="17"/>
  <c r="L3" i="17" s="1"/>
  <c r="I3" i="17"/>
  <c r="J3" i="17" s="1"/>
  <c r="G3" i="17"/>
  <c r="H3" i="17" s="1"/>
  <c r="C650" i="14" l="1"/>
  <c r="C591" i="14"/>
  <c r="C532" i="14"/>
  <c r="C473" i="14"/>
  <c r="C414" i="14"/>
  <c r="C355" i="14"/>
  <c r="C296" i="14"/>
  <c r="C237" i="14"/>
  <c r="C178" i="14"/>
  <c r="C119" i="14"/>
  <c r="K59" i="11" l="1"/>
  <c r="L59" i="11" s="1"/>
  <c r="I59" i="11"/>
  <c r="J59" i="11" s="1"/>
  <c r="G59" i="11"/>
  <c r="H59" i="11" s="1"/>
  <c r="K58" i="11"/>
  <c r="L58" i="11" s="1"/>
  <c r="I58" i="11"/>
  <c r="J58" i="11" s="1"/>
  <c r="G58" i="11"/>
  <c r="H58" i="11" s="1"/>
  <c r="K57" i="11"/>
  <c r="L57" i="11" s="1"/>
  <c r="I57" i="11"/>
  <c r="J57" i="11" s="1"/>
  <c r="G57" i="11"/>
  <c r="H57" i="11" s="1"/>
  <c r="K56" i="11"/>
  <c r="L56" i="11" s="1"/>
  <c r="I56" i="11"/>
  <c r="J56" i="11" s="1"/>
  <c r="G56" i="11"/>
  <c r="H56" i="11" s="1"/>
  <c r="K55" i="11"/>
  <c r="L55" i="11" s="1"/>
  <c r="I55" i="11"/>
  <c r="J55" i="11" s="1"/>
  <c r="G55" i="11"/>
  <c r="H55" i="11" s="1"/>
  <c r="K54" i="11"/>
  <c r="L54" i="11" s="1"/>
  <c r="I54" i="11"/>
  <c r="J54" i="11" s="1"/>
  <c r="G54" i="11"/>
  <c r="H54" i="11" s="1"/>
  <c r="K53" i="11"/>
  <c r="L53" i="11" s="1"/>
  <c r="I53" i="11"/>
  <c r="J53" i="11" s="1"/>
  <c r="G53" i="11"/>
  <c r="H53" i="11" s="1"/>
  <c r="K52" i="11"/>
  <c r="L52" i="11" s="1"/>
  <c r="I52" i="11"/>
  <c r="J52" i="11" s="1"/>
  <c r="G52" i="11"/>
  <c r="H52" i="11" s="1"/>
  <c r="K51" i="11"/>
  <c r="L51" i="11" s="1"/>
  <c r="I51" i="11"/>
  <c r="J51" i="11" s="1"/>
  <c r="G51" i="11"/>
  <c r="H51" i="11" s="1"/>
  <c r="K50" i="11"/>
  <c r="L50" i="11" s="1"/>
  <c r="I50" i="11"/>
  <c r="J50" i="11" s="1"/>
  <c r="G50" i="11"/>
  <c r="H50" i="11" s="1"/>
  <c r="K49" i="11"/>
  <c r="L49" i="11" s="1"/>
  <c r="I49" i="11"/>
  <c r="J49" i="11" s="1"/>
  <c r="G49" i="11"/>
  <c r="H49" i="11" s="1"/>
  <c r="K48" i="11"/>
  <c r="L48" i="11" s="1"/>
  <c r="I48" i="11"/>
  <c r="J48" i="11" s="1"/>
  <c r="G48" i="11"/>
  <c r="H48" i="11" s="1"/>
  <c r="K47" i="11"/>
  <c r="L47" i="11" s="1"/>
  <c r="I47" i="11"/>
  <c r="J47" i="11" s="1"/>
  <c r="G47" i="11"/>
  <c r="H47" i="11" s="1"/>
  <c r="K46" i="11"/>
  <c r="L46" i="11" s="1"/>
  <c r="I46" i="11"/>
  <c r="J46" i="11" s="1"/>
  <c r="G46" i="11"/>
  <c r="H46" i="11" s="1"/>
  <c r="K45" i="11"/>
  <c r="L45" i="11" s="1"/>
  <c r="I45" i="11"/>
  <c r="J45" i="11" s="1"/>
  <c r="G45" i="11"/>
  <c r="H45" i="11" s="1"/>
  <c r="K44" i="11"/>
  <c r="L44" i="11" s="1"/>
  <c r="I44" i="11"/>
  <c r="J44" i="11" s="1"/>
  <c r="G44" i="11"/>
  <c r="H44" i="11" s="1"/>
  <c r="K43" i="11"/>
  <c r="L43" i="11" s="1"/>
  <c r="I43" i="11"/>
  <c r="J43" i="11" s="1"/>
  <c r="G43" i="11"/>
  <c r="H43" i="11" s="1"/>
  <c r="K42" i="11"/>
  <c r="L42" i="11" s="1"/>
  <c r="I42" i="11"/>
  <c r="J42" i="11" s="1"/>
  <c r="G42" i="11"/>
  <c r="H42" i="11" s="1"/>
  <c r="K41" i="11"/>
  <c r="L41" i="11" s="1"/>
  <c r="I41" i="11"/>
  <c r="J41" i="11" s="1"/>
  <c r="G41" i="11"/>
  <c r="H41" i="11" s="1"/>
  <c r="K40" i="11"/>
  <c r="L40" i="11" s="1"/>
  <c r="I40" i="11"/>
  <c r="J40" i="11" s="1"/>
  <c r="G40" i="11"/>
  <c r="H40" i="11" s="1"/>
  <c r="K39" i="11"/>
  <c r="L39" i="11" s="1"/>
  <c r="I39" i="11"/>
  <c r="J39" i="11" s="1"/>
  <c r="G39" i="11"/>
  <c r="H39" i="11" s="1"/>
  <c r="K38" i="11"/>
  <c r="L38" i="11" s="1"/>
  <c r="I38" i="11"/>
  <c r="J38" i="11" s="1"/>
  <c r="G38" i="11"/>
  <c r="H38" i="11" s="1"/>
  <c r="K37" i="11"/>
  <c r="L37" i="11" s="1"/>
  <c r="I37" i="11"/>
  <c r="J37" i="11" s="1"/>
  <c r="G37" i="11"/>
  <c r="H37" i="11" s="1"/>
  <c r="K36" i="11"/>
  <c r="L36" i="11" s="1"/>
  <c r="I36" i="11"/>
  <c r="J36" i="11" s="1"/>
  <c r="G36" i="11"/>
  <c r="H36" i="11" s="1"/>
  <c r="K35" i="11"/>
  <c r="L35" i="11" s="1"/>
  <c r="I35" i="11"/>
  <c r="J35" i="11" s="1"/>
  <c r="G35" i="11"/>
  <c r="H35" i="11" s="1"/>
  <c r="K34" i="11"/>
  <c r="L34" i="11" s="1"/>
  <c r="I34" i="11"/>
  <c r="J34" i="11" s="1"/>
  <c r="G34" i="11"/>
  <c r="H34" i="11" s="1"/>
  <c r="K33" i="11"/>
  <c r="L33" i="11" s="1"/>
  <c r="I33" i="11"/>
  <c r="J33" i="11" s="1"/>
  <c r="G33" i="11"/>
  <c r="H33" i="11" s="1"/>
  <c r="K32" i="11"/>
  <c r="L32" i="11" s="1"/>
  <c r="I32" i="11"/>
  <c r="J32" i="11" s="1"/>
  <c r="G32" i="11"/>
  <c r="H32" i="11" s="1"/>
  <c r="K31" i="11"/>
  <c r="L31" i="11" s="1"/>
  <c r="I31" i="11"/>
  <c r="J31" i="11" s="1"/>
  <c r="G31" i="11"/>
  <c r="H31" i="11" s="1"/>
  <c r="K30" i="11"/>
  <c r="L30" i="11" s="1"/>
  <c r="I30" i="11"/>
  <c r="J30" i="11" s="1"/>
  <c r="G30" i="11"/>
  <c r="H30" i="11" s="1"/>
  <c r="K29" i="11"/>
  <c r="L29" i="11" s="1"/>
  <c r="I29" i="11"/>
  <c r="J29" i="11" s="1"/>
  <c r="G29" i="11"/>
  <c r="H29" i="11" s="1"/>
  <c r="K28" i="11"/>
  <c r="L28" i="11" s="1"/>
  <c r="I28" i="11"/>
  <c r="J28" i="11" s="1"/>
  <c r="G28" i="11"/>
  <c r="H28" i="11" s="1"/>
  <c r="K27" i="11"/>
  <c r="L27" i="11" s="1"/>
  <c r="I27" i="11"/>
  <c r="J27" i="11" s="1"/>
  <c r="G27" i="11"/>
  <c r="H27" i="11" s="1"/>
  <c r="K26" i="11"/>
  <c r="L26" i="11" s="1"/>
  <c r="I26" i="11"/>
  <c r="J26" i="11" s="1"/>
  <c r="G26" i="11"/>
  <c r="H26" i="11" s="1"/>
  <c r="K25" i="11"/>
  <c r="L25" i="11" s="1"/>
  <c r="I25" i="11"/>
  <c r="J25" i="11" s="1"/>
  <c r="G25" i="11"/>
  <c r="H25" i="11" s="1"/>
  <c r="K24" i="11"/>
  <c r="L24" i="11" s="1"/>
  <c r="I24" i="11"/>
  <c r="J24" i="11" s="1"/>
  <c r="G24" i="11"/>
  <c r="H24" i="11" s="1"/>
  <c r="K23" i="11"/>
  <c r="L23" i="11" s="1"/>
  <c r="I23" i="11"/>
  <c r="J23" i="11" s="1"/>
  <c r="G23" i="11"/>
  <c r="H23" i="11" s="1"/>
  <c r="K22" i="11"/>
  <c r="L22" i="11" s="1"/>
  <c r="I22" i="11"/>
  <c r="J22" i="11" s="1"/>
  <c r="G22" i="11"/>
  <c r="H22" i="11" s="1"/>
  <c r="K21" i="11"/>
  <c r="L21" i="11" s="1"/>
  <c r="I21" i="11"/>
  <c r="J21" i="11" s="1"/>
  <c r="G21" i="11"/>
  <c r="H21" i="11" s="1"/>
  <c r="K20" i="11"/>
  <c r="L20" i="11" s="1"/>
  <c r="I20" i="11"/>
  <c r="J20" i="11" s="1"/>
  <c r="G20" i="11"/>
  <c r="H20" i="11" s="1"/>
  <c r="K19" i="11"/>
  <c r="L19" i="11" s="1"/>
  <c r="I19" i="11"/>
  <c r="J19" i="11" s="1"/>
  <c r="G19" i="11"/>
  <c r="H19" i="11" s="1"/>
  <c r="K18" i="11"/>
  <c r="L18" i="11" s="1"/>
  <c r="I18" i="11"/>
  <c r="J18" i="11" s="1"/>
  <c r="G18" i="11"/>
  <c r="H18" i="11" s="1"/>
  <c r="K17" i="11"/>
  <c r="L17" i="11" s="1"/>
  <c r="I17" i="11"/>
  <c r="J17" i="11" s="1"/>
  <c r="G17" i="11"/>
  <c r="H17" i="11" s="1"/>
  <c r="K16" i="11"/>
  <c r="L16" i="11" s="1"/>
  <c r="I16" i="11"/>
  <c r="J16" i="11" s="1"/>
  <c r="G16" i="11"/>
  <c r="H16" i="11" s="1"/>
  <c r="K15" i="11"/>
  <c r="L15" i="11" s="1"/>
  <c r="I15" i="11"/>
  <c r="J15" i="11" s="1"/>
  <c r="G15" i="11"/>
  <c r="H15" i="11" s="1"/>
  <c r="K14" i="11"/>
  <c r="L14" i="11" s="1"/>
  <c r="I14" i="11"/>
  <c r="J14" i="11" s="1"/>
  <c r="G14" i="11"/>
  <c r="H14" i="11" s="1"/>
  <c r="K13" i="11"/>
  <c r="L13" i="11" s="1"/>
  <c r="I13" i="11"/>
  <c r="J13" i="11" s="1"/>
  <c r="G13" i="11"/>
  <c r="H13" i="11" s="1"/>
  <c r="K12" i="11"/>
  <c r="L12" i="11" s="1"/>
  <c r="I12" i="11"/>
  <c r="J12" i="11" s="1"/>
  <c r="G12" i="11"/>
  <c r="H12" i="11" s="1"/>
  <c r="K11" i="11"/>
  <c r="L11" i="11" s="1"/>
  <c r="I11" i="11"/>
  <c r="J11" i="11" s="1"/>
  <c r="H11" i="11"/>
  <c r="G11" i="11"/>
  <c r="K10" i="11"/>
  <c r="L10" i="11" s="1"/>
  <c r="I10" i="11"/>
  <c r="J10" i="11" s="1"/>
  <c r="G10" i="11"/>
  <c r="H10" i="11" s="1"/>
  <c r="K9" i="11"/>
  <c r="L9" i="11" s="1"/>
  <c r="I9" i="11"/>
  <c r="J9" i="11" s="1"/>
  <c r="G9" i="11"/>
  <c r="H9" i="11" s="1"/>
  <c r="K8" i="11"/>
  <c r="L8" i="11" s="1"/>
  <c r="I8" i="11"/>
  <c r="J8" i="11" s="1"/>
  <c r="G8" i="11"/>
  <c r="H8" i="11" s="1"/>
  <c r="K7" i="11"/>
  <c r="L7" i="11" s="1"/>
  <c r="I7" i="11"/>
  <c r="J7" i="11" s="1"/>
  <c r="G7" i="11"/>
  <c r="H7" i="11" s="1"/>
  <c r="K6" i="11"/>
  <c r="L6" i="11" s="1"/>
  <c r="I6" i="11"/>
  <c r="J6" i="11" s="1"/>
  <c r="G6" i="11"/>
  <c r="H6" i="11" s="1"/>
  <c r="K5" i="11"/>
  <c r="L5" i="11" s="1"/>
  <c r="I5" i="11"/>
  <c r="J5" i="11" s="1"/>
  <c r="G5" i="11"/>
  <c r="H5" i="11" s="1"/>
  <c r="K4" i="11"/>
  <c r="L4" i="11" s="1"/>
  <c r="I4" i="11"/>
  <c r="J4" i="11" s="1"/>
  <c r="G4" i="11"/>
  <c r="H4" i="11" s="1"/>
  <c r="K3" i="11"/>
  <c r="L3" i="11" s="1"/>
  <c r="I3" i="11"/>
  <c r="J3" i="11" s="1"/>
  <c r="G3" i="11"/>
  <c r="H3" i="11" s="1"/>
  <c r="K59" i="12"/>
  <c r="L59" i="12" s="1"/>
  <c r="I59" i="12"/>
  <c r="J59" i="12" s="1"/>
  <c r="G59" i="12"/>
  <c r="H59" i="12" s="1"/>
  <c r="K58" i="12"/>
  <c r="L58" i="12" s="1"/>
  <c r="I58" i="12"/>
  <c r="J58" i="12" s="1"/>
  <c r="G58" i="12"/>
  <c r="H58" i="12" s="1"/>
  <c r="K57" i="12"/>
  <c r="L57" i="12" s="1"/>
  <c r="I57" i="12"/>
  <c r="J57" i="12" s="1"/>
  <c r="G57" i="12"/>
  <c r="H57" i="12" s="1"/>
  <c r="K56" i="12"/>
  <c r="L56" i="12" s="1"/>
  <c r="I56" i="12"/>
  <c r="J56" i="12" s="1"/>
  <c r="G56" i="12"/>
  <c r="H56" i="12" s="1"/>
  <c r="K55" i="12"/>
  <c r="L55" i="12" s="1"/>
  <c r="I55" i="12"/>
  <c r="J55" i="12" s="1"/>
  <c r="G55" i="12"/>
  <c r="H55" i="12" s="1"/>
  <c r="K54" i="12"/>
  <c r="L54" i="12" s="1"/>
  <c r="I54" i="12"/>
  <c r="J54" i="12" s="1"/>
  <c r="G54" i="12"/>
  <c r="H54" i="12" s="1"/>
  <c r="K53" i="12"/>
  <c r="L53" i="12" s="1"/>
  <c r="I53" i="12"/>
  <c r="J53" i="12" s="1"/>
  <c r="G53" i="12"/>
  <c r="H53" i="12" s="1"/>
  <c r="K52" i="12"/>
  <c r="L52" i="12" s="1"/>
  <c r="I52" i="12"/>
  <c r="J52" i="12" s="1"/>
  <c r="G52" i="12"/>
  <c r="H52" i="12" s="1"/>
  <c r="K51" i="12"/>
  <c r="L51" i="12" s="1"/>
  <c r="I51" i="12"/>
  <c r="J51" i="12" s="1"/>
  <c r="G51" i="12"/>
  <c r="H51" i="12" s="1"/>
  <c r="K50" i="12"/>
  <c r="L50" i="12" s="1"/>
  <c r="I50" i="12"/>
  <c r="J50" i="12" s="1"/>
  <c r="G50" i="12"/>
  <c r="H50" i="12" s="1"/>
  <c r="K49" i="12"/>
  <c r="L49" i="12" s="1"/>
  <c r="I49" i="12"/>
  <c r="J49" i="12" s="1"/>
  <c r="G49" i="12"/>
  <c r="H49" i="12" s="1"/>
  <c r="K48" i="12"/>
  <c r="L48" i="12" s="1"/>
  <c r="I48" i="12"/>
  <c r="J48" i="12" s="1"/>
  <c r="G48" i="12"/>
  <c r="H48" i="12" s="1"/>
  <c r="K47" i="12"/>
  <c r="L47" i="12" s="1"/>
  <c r="I47" i="12"/>
  <c r="J47" i="12" s="1"/>
  <c r="G47" i="12"/>
  <c r="H47" i="12" s="1"/>
  <c r="K46" i="12"/>
  <c r="L46" i="12" s="1"/>
  <c r="I46" i="12"/>
  <c r="J46" i="12" s="1"/>
  <c r="G46" i="12"/>
  <c r="H46" i="12" s="1"/>
  <c r="K45" i="12"/>
  <c r="L45" i="12" s="1"/>
  <c r="I45" i="12"/>
  <c r="J45" i="12" s="1"/>
  <c r="G45" i="12"/>
  <c r="H45" i="12" s="1"/>
  <c r="K44" i="12"/>
  <c r="L44" i="12" s="1"/>
  <c r="I44" i="12"/>
  <c r="J44" i="12" s="1"/>
  <c r="G44" i="12"/>
  <c r="H44" i="12" s="1"/>
  <c r="K43" i="12"/>
  <c r="L43" i="12" s="1"/>
  <c r="I43" i="12"/>
  <c r="J43" i="12" s="1"/>
  <c r="G43" i="12"/>
  <c r="H43" i="12" s="1"/>
  <c r="K42" i="12"/>
  <c r="L42" i="12" s="1"/>
  <c r="I42" i="12"/>
  <c r="J42" i="12" s="1"/>
  <c r="G42" i="12"/>
  <c r="H42" i="12" s="1"/>
  <c r="K41" i="12"/>
  <c r="L41" i="12" s="1"/>
  <c r="I41" i="12"/>
  <c r="J41" i="12" s="1"/>
  <c r="G41" i="12"/>
  <c r="H41" i="12" s="1"/>
  <c r="K40" i="12"/>
  <c r="L40" i="12" s="1"/>
  <c r="I40" i="12"/>
  <c r="J40" i="12" s="1"/>
  <c r="G40" i="12"/>
  <c r="H40" i="12" s="1"/>
  <c r="K39" i="12"/>
  <c r="L39" i="12" s="1"/>
  <c r="I39" i="12"/>
  <c r="J39" i="12" s="1"/>
  <c r="G39" i="12"/>
  <c r="H39" i="12" s="1"/>
  <c r="K38" i="12"/>
  <c r="L38" i="12" s="1"/>
  <c r="I38" i="12"/>
  <c r="J38" i="12" s="1"/>
  <c r="G38" i="12"/>
  <c r="H38" i="12" s="1"/>
  <c r="K37" i="12"/>
  <c r="L37" i="12" s="1"/>
  <c r="I37" i="12"/>
  <c r="J37" i="12" s="1"/>
  <c r="G37" i="12"/>
  <c r="H37" i="12" s="1"/>
  <c r="K36" i="12"/>
  <c r="L36" i="12" s="1"/>
  <c r="I36" i="12"/>
  <c r="J36" i="12" s="1"/>
  <c r="G36" i="12"/>
  <c r="H36" i="12" s="1"/>
  <c r="K35" i="12"/>
  <c r="L35" i="12" s="1"/>
  <c r="I35" i="12"/>
  <c r="J35" i="12" s="1"/>
  <c r="G35" i="12"/>
  <c r="H35" i="12" s="1"/>
  <c r="K34" i="12"/>
  <c r="L34" i="12" s="1"/>
  <c r="I34" i="12"/>
  <c r="J34" i="12" s="1"/>
  <c r="G34" i="12"/>
  <c r="H34" i="12" s="1"/>
  <c r="K33" i="12"/>
  <c r="L33" i="12" s="1"/>
  <c r="I33" i="12"/>
  <c r="J33" i="12" s="1"/>
  <c r="G33" i="12"/>
  <c r="H33" i="12" s="1"/>
  <c r="K32" i="12"/>
  <c r="L32" i="12" s="1"/>
  <c r="I32" i="12"/>
  <c r="J32" i="12" s="1"/>
  <c r="G32" i="12"/>
  <c r="H32" i="12" s="1"/>
  <c r="K31" i="12"/>
  <c r="L31" i="12" s="1"/>
  <c r="I31" i="12"/>
  <c r="J31" i="12" s="1"/>
  <c r="G31" i="12"/>
  <c r="H31" i="12" s="1"/>
  <c r="K30" i="12"/>
  <c r="L30" i="12" s="1"/>
  <c r="I30" i="12"/>
  <c r="J30" i="12" s="1"/>
  <c r="G30" i="12"/>
  <c r="H30" i="12" s="1"/>
  <c r="K29" i="12"/>
  <c r="L29" i="12" s="1"/>
  <c r="I29" i="12"/>
  <c r="J29" i="12" s="1"/>
  <c r="G29" i="12"/>
  <c r="H29" i="12" s="1"/>
  <c r="K28" i="12"/>
  <c r="L28" i="12" s="1"/>
  <c r="I28" i="12"/>
  <c r="J28" i="12" s="1"/>
  <c r="G28" i="12"/>
  <c r="H28" i="12" s="1"/>
  <c r="K27" i="12"/>
  <c r="L27" i="12" s="1"/>
  <c r="I27" i="12"/>
  <c r="J27" i="12" s="1"/>
  <c r="G27" i="12"/>
  <c r="H27" i="12" s="1"/>
  <c r="K26" i="12"/>
  <c r="L26" i="12" s="1"/>
  <c r="I26" i="12"/>
  <c r="J26" i="12" s="1"/>
  <c r="G26" i="12"/>
  <c r="H26" i="12" s="1"/>
  <c r="K25" i="12"/>
  <c r="L25" i="12" s="1"/>
  <c r="I25" i="12"/>
  <c r="J25" i="12" s="1"/>
  <c r="G25" i="12"/>
  <c r="H25" i="12" s="1"/>
  <c r="K24" i="12"/>
  <c r="L24" i="12" s="1"/>
  <c r="I24" i="12"/>
  <c r="J24" i="12" s="1"/>
  <c r="G24" i="12"/>
  <c r="H24" i="12" s="1"/>
  <c r="K23" i="12"/>
  <c r="L23" i="12" s="1"/>
  <c r="I23" i="12"/>
  <c r="J23" i="12" s="1"/>
  <c r="G23" i="12"/>
  <c r="H23" i="12" s="1"/>
  <c r="K22" i="12"/>
  <c r="L22" i="12" s="1"/>
  <c r="I22" i="12"/>
  <c r="J22" i="12" s="1"/>
  <c r="G22" i="12"/>
  <c r="H22" i="12" s="1"/>
  <c r="K21" i="12"/>
  <c r="L21" i="12" s="1"/>
  <c r="I21" i="12"/>
  <c r="J21" i="12" s="1"/>
  <c r="G21" i="12"/>
  <c r="H21" i="12" s="1"/>
  <c r="K20" i="12"/>
  <c r="L20" i="12" s="1"/>
  <c r="I20" i="12"/>
  <c r="J20" i="12" s="1"/>
  <c r="G20" i="12"/>
  <c r="H20" i="12" s="1"/>
  <c r="K19" i="12"/>
  <c r="L19" i="12" s="1"/>
  <c r="I19" i="12"/>
  <c r="J19" i="12" s="1"/>
  <c r="G19" i="12"/>
  <c r="H19" i="12" s="1"/>
  <c r="K18" i="12"/>
  <c r="L18" i="12" s="1"/>
  <c r="I18" i="12"/>
  <c r="J18" i="12" s="1"/>
  <c r="G18" i="12"/>
  <c r="H18" i="12" s="1"/>
  <c r="K17" i="12"/>
  <c r="L17" i="12" s="1"/>
  <c r="I17" i="12"/>
  <c r="J17" i="12" s="1"/>
  <c r="G17" i="12"/>
  <c r="H17" i="12" s="1"/>
  <c r="K16" i="12"/>
  <c r="L16" i="12" s="1"/>
  <c r="I16" i="12"/>
  <c r="J16" i="12" s="1"/>
  <c r="G16" i="12"/>
  <c r="H16" i="12" s="1"/>
  <c r="K15" i="12"/>
  <c r="L15" i="12" s="1"/>
  <c r="I15" i="12"/>
  <c r="J15" i="12" s="1"/>
  <c r="G15" i="12"/>
  <c r="H15" i="12" s="1"/>
  <c r="K14" i="12"/>
  <c r="L14" i="12" s="1"/>
  <c r="I14" i="12"/>
  <c r="J14" i="12" s="1"/>
  <c r="G14" i="12"/>
  <c r="H14" i="12" s="1"/>
  <c r="K13" i="12"/>
  <c r="L13" i="12" s="1"/>
  <c r="I13" i="12"/>
  <c r="J13" i="12" s="1"/>
  <c r="G13" i="12"/>
  <c r="H13" i="12" s="1"/>
  <c r="K12" i="12"/>
  <c r="L12" i="12" s="1"/>
  <c r="I12" i="12"/>
  <c r="J12" i="12" s="1"/>
  <c r="G12" i="12"/>
  <c r="H12" i="12" s="1"/>
  <c r="K11" i="12"/>
  <c r="L11" i="12" s="1"/>
  <c r="I11" i="12"/>
  <c r="J11" i="12" s="1"/>
  <c r="G11" i="12"/>
  <c r="H11" i="12" s="1"/>
  <c r="K10" i="12"/>
  <c r="L10" i="12" s="1"/>
  <c r="I10" i="12"/>
  <c r="J10" i="12" s="1"/>
  <c r="G10" i="12"/>
  <c r="H10" i="12" s="1"/>
  <c r="K9" i="12"/>
  <c r="L9" i="12" s="1"/>
  <c r="I9" i="12"/>
  <c r="J9" i="12" s="1"/>
  <c r="G9" i="12"/>
  <c r="H9" i="12" s="1"/>
  <c r="K8" i="12"/>
  <c r="L8" i="12" s="1"/>
  <c r="I8" i="12"/>
  <c r="J8" i="12" s="1"/>
  <c r="G8" i="12"/>
  <c r="H8" i="12" s="1"/>
  <c r="K7" i="12"/>
  <c r="L7" i="12" s="1"/>
  <c r="I7" i="12"/>
  <c r="J7" i="12" s="1"/>
  <c r="G7" i="12"/>
  <c r="H7" i="12" s="1"/>
  <c r="K6" i="12"/>
  <c r="L6" i="12" s="1"/>
  <c r="I6" i="12"/>
  <c r="J6" i="12" s="1"/>
  <c r="G6" i="12"/>
  <c r="H6" i="12" s="1"/>
  <c r="K5" i="12"/>
  <c r="L5" i="12" s="1"/>
  <c r="I5" i="12"/>
  <c r="J5" i="12" s="1"/>
  <c r="G5" i="12"/>
  <c r="H5" i="12" s="1"/>
  <c r="K4" i="12"/>
  <c r="L4" i="12" s="1"/>
  <c r="I4" i="12"/>
  <c r="J4" i="12" s="1"/>
  <c r="G4" i="12"/>
  <c r="H4" i="12" s="1"/>
  <c r="K3" i="12"/>
  <c r="L3" i="12" s="1"/>
  <c r="I3" i="12"/>
  <c r="J3" i="12" s="1"/>
  <c r="G3" i="12"/>
  <c r="H3" i="12" s="1"/>
  <c r="L59" i="13"/>
  <c r="K59" i="13"/>
  <c r="J59" i="13"/>
  <c r="I59" i="13"/>
  <c r="H59" i="13"/>
  <c r="G59" i="13"/>
  <c r="L58" i="13"/>
  <c r="K58" i="13"/>
  <c r="J58" i="13"/>
  <c r="I58" i="13"/>
  <c r="H58" i="13"/>
  <c r="G58" i="13"/>
  <c r="L57" i="13"/>
  <c r="K57" i="13"/>
  <c r="J57" i="13"/>
  <c r="I57" i="13"/>
  <c r="H57" i="13"/>
  <c r="G57" i="13"/>
  <c r="L56" i="13"/>
  <c r="K56" i="13"/>
  <c r="J56" i="13"/>
  <c r="I56" i="13"/>
  <c r="H56" i="13"/>
  <c r="G56" i="13"/>
  <c r="L55" i="13"/>
  <c r="K55" i="13"/>
  <c r="J55" i="13"/>
  <c r="I55" i="13"/>
  <c r="H55" i="13"/>
  <c r="G55" i="13"/>
  <c r="K54" i="13"/>
  <c r="L54" i="13" s="1"/>
  <c r="J54" i="13"/>
  <c r="I54" i="13"/>
  <c r="G54" i="13"/>
  <c r="H54" i="13" s="1"/>
  <c r="K53" i="13"/>
  <c r="L53" i="13" s="1"/>
  <c r="I53" i="13"/>
  <c r="J53" i="13" s="1"/>
  <c r="G53" i="13"/>
  <c r="H53" i="13" s="1"/>
  <c r="K52" i="13"/>
  <c r="L52" i="13" s="1"/>
  <c r="I52" i="13"/>
  <c r="J52" i="13" s="1"/>
  <c r="G52" i="13"/>
  <c r="H52" i="13" s="1"/>
  <c r="K51" i="13"/>
  <c r="L51" i="13" s="1"/>
  <c r="I51" i="13"/>
  <c r="J51" i="13" s="1"/>
  <c r="G51" i="13"/>
  <c r="H51" i="13" s="1"/>
  <c r="K50" i="13"/>
  <c r="L50" i="13" s="1"/>
  <c r="I50" i="13"/>
  <c r="J50" i="13" s="1"/>
  <c r="G50" i="13"/>
  <c r="H50" i="13" s="1"/>
  <c r="K49" i="13"/>
  <c r="L49" i="13" s="1"/>
  <c r="I49" i="13"/>
  <c r="J49" i="13" s="1"/>
  <c r="G49" i="13"/>
  <c r="H49" i="13" s="1"/>
  <c r="K48" i="13"/>
  <c r="L48" i="13" s="1"/>
  <c r="I48" i="13"/>
  <c r="J48" i="13" s="1"/>
  <c r="G48" i="13"/>
  <c r="H48" i="13" s="1"/>
  <c r="K47" i="13"/>
  <c r="L47" i="13" s="1"/>
  <c r="I47" i="13"/>
  <c r="J47" i="13" s="1"/>
  <c r="G47" i="13"/>
  <c r="H47" i="13" s="1"/>
  <c r="K46" i="13"/>
  <c r="L46" i="13" s="1"/>
  <c r="I46" i="13"/>
  <c r="J46" i="13" s="1"/>
  <c r="G46" i="13"/>
  <c r="H46" i="13" s="1"/>
  <c r="K45" i="13"/>
  <c r="L45" i="13" s="1"/>
  <c r="I45" i="13"/>
  <c r="J45" i="13" s="1"/>
  <c r="G45" i="13"/>
  <c r="H45" i="13" s="1"/>
  <c r="K44" i="13"/>
  <c r="L44" i="13" s="1"/>
  <c r="I44" i="13"/>
  <c r="J44" i="13" s="1"/>
  <c r="G44" i="13"/>
  <c r="H44" i="13" s="1"/>
  <c r="K43" i="13"/>
  <c r="L43" i="13" s="1"/>
  <c r="I43" i="13"/>
  <c r="J43" i="13" s="1"/>
  <c r="G43" i="13"/>
  <c r="H43" i="13" s="1"/>
  <c r="K42" i="13"/>
  <c r="L42" i="13" s="1"/>
  <c r="I42" i="13"/>
  <c r="J42" i="13" s="1"/>
  <c r="G42" i="13"/>
  <c r="H42" i="13" s="1"/>
  <c r="K41" i="13"/>
  <c r="L41" i="13" s="1"/>
  <c r="I41" i="13"/>
  <c r="J41" i="13" s="1"/>
  <c r="G41" i="13"/>
  <c r="H41" i="13" s="1"/>
  <c r="K40" i="13"/>
  <c r="L40" i="13" s="1"/>
  <c r="I40" i="13"/>
  <c r="J40" i="13" s="1"/>
  <c r="G40" i="13"/>
  <c r="H40" i="13" s="1"/>
  <c r="K39" i="13"/>
  <c r="L39" i="13" s="1"/>
  <c r="I39" i="13"/>
  <c r="J39" i="13" s="1"/>
  <c r="G39" i="13"/>
  <c r="H39" i="13" s="1"/>
  <c r="K38" i="13"/>
  <c r="L38" i="13" s="1"/>
  <c r="I38" i="13"/>
  <c r="J38" i="13" s="1"/>
  <c r="G38" i="13"/>
  <c r="H38" i="13" s="1"/>
  <c r="K37" i="13"/>
  <c r="L37" i="13" s="1"/>
  <c r="I37" i="13"/>
  <c r="J37" i="13" s="1"/>
  <c r="G37" i="13"/>
  <c r="H37" i="13" s="1"/>
  <c r="K36" i="13"/>
  <c r="L36" i="13" s="1"/>
  <c r="I36" i="13"/>
  <c r="J36" i="13" s="1"/>
  <c r="G36" i="13"/>
  <c r="H36" i="13" s="1"/>
  <c r="K35" i="13"/>
  <c r="L35" i="13" s="1"/>
  <c r="I35" i="13"/>
  <c r="J35" i="13" s="1"/>
  <c r="G35" i="13"/>
  <c r="H35" i="13" s="1"/>
  <c r="K34" i="13"/>
  <c r="L34" i="13" s="1"/>
  <c r="I34" i="13"/>
  <c r="J34" i="13" s="1"/>
  <c r="G34" i="13"/>
  <c r="H34" i="13" s="1"/>
  <c r="K33" i="13"/>
  <c r="L33" i="13" s="1"/>
  <c r="I33" i="13"/>
  <c r="J33" i="13" s="1"/>
  <c r="G33" i="13"/>
  <c r="H33" i="13" s="1"/>
  <c r="K32" i="13"/>
  <c r="L32" i="13" s="1"/>
  <c r="I32" i="13"/>
  <c r="J32" i="13" s="1"/>
  <c r="G32" i="13"/>
  <c r="H32" i="13" s="1"/>
  <c r="K31" i="13"/>
  <c r="L31" i="13" s="1"/>
  <c r="I31" i="13"/>
  <c r="J31" i="13" s="1"/>
  <c r="G31" i="13"/>
  <c r="H31" i="13" s="1"/>
  <c r="K30" i="13"/>
  <c r="L30" i="13" s="1"/>
  <c r="I30" i="13"/>
  <c r="J30" i="13" s="1"/>
  <c r="G30" i="13"/>
  <c r="H30" i="13" s="1"/>
  <c r="K29" i="13"/>
  <c r="L29" i="13" s="1"/>
  <c r="I29" i="13"/>
  <c r="J29" i="13" s="1"/>
  <c r="G29" i="13"/>
  <c r="H29" i="13" s="1"/>
  <c r="K28" i="13"/>
  <c r="L28" i="13" s="1"/>
  <c r="I28" i="13"/>
  <c r="J28" i="13" s="1"/>
  <c r="G28" i="13"/>
  <c r="H28" i="13" s="1"/>
  <c r="K27" i="13"/>
  <c r="L27" i="13" s="1"/>
  <c r="I27" i="13"/>
  <c r="J27" i="13" s="1"/>
  <c r="G27" i="13"/>
  <c r="H27" i="13" s="1"/>
  <c r="K26" i="13"/>
  <c r="L26" i="13" s="1"/>
  <c r="I26" i="13"/>
  <c r="J26" i="13" s="1"/>
  <c r="G26" i="13"/>
  <c r="H26" i="13" s="1"/>
  <c r="K25" i="13"/>
  <c r="L25" i="13" s="1"/>
  <c r="I25" i="13"/>
  <c r="J25" i="13" s="1"/>
  <c r="G25" i="13"/>
  <c r="H25" i="13" s="1"/>
  <c r="K24" i="13"/>
  <c r="L24" i="13" s="1"/>
  <c r="I24" i="13"/>
  <c r="J24" i="13" s="1"/>
  <c r="G24" i="13"/>
  <c r="H24" i="13" s="1"/>
  <c r="K23" i="13"/>
  <c r="L23" i="13" s="1"/>
  <c r="I23" i="13"/>
  <c r="J23" i="13" s="1"/>
  <c r="G23" i="13"/>
  <c r="H23" i="13" s="1"/>
  <c r="K22" i="13"/>
  <c r="L22" i="13" s="1"/>
  <c r="I22" i="13"/>
  <c r="J22" i="13" s="1"/>
  <c r="G22" i="13"/>
  <c r="H22" i="13" s="1"/>
  <c r="K21" i="13"/>
  <c r="L21" i="13" s="1"/>
  <c r="I21" i="13"/>
  <c r="J21" i="13" s="1"/>
  <c r="G21" i="13"/>
  <c r="H21" i="13" s="1"/>
  <c r="K20" i="13"/>
  <c r="L20" i="13" s="1"/>
  <c r="I20" i="13"/>
  <c r="J20" i="13" s="1"/>
  <c r="G20" i="13"/>
  <c r="H20" i="13" s="1"/>
  <c r="K19" i="13"/>
  <c r="L19" i="13" s="1"/>
  <c r="I19" i="13"/>
  <c r="J19" i="13" s="1"/>
  <c r="G19" i="13"/>
  <c r="H19" i="13" s="1"/>
  <c r="K18" i="13"/>
  <c r="L18" i="13" s="1"/>
  <c r="I18" i="13"/>
  <c r="J18" i="13" s="1"/>
  <c r="G18" i="13"/>
  <c r="H18" i="13" s="1"/>
  <c r="K17" i="13"/>
  <c r="L17" i="13" s="1"/>
  <c r="I17" i="13"/>
  <c r="J17" i="13" s="1"/>
  <c r="G17" i="13"/>
  <c r="H17" i="13" s="1"/>
  <c r="K16" i="13"/>
  <c r="L16" i="13" s="1"/>
  <c r="I16" i="13"/>
  <c r="J16" i="13" s="1"/>
  <c r="G16" i="13"/>
  <c r="H16" i="13" s="1"/>
  <c r="K15" i="13"/>
  <c r="L15" i="13" s="1"/>
  <c r="I15" i="13"/>
  <c r="J15" i="13" s="1"/>
  <c r="G15" i="13"/>
  <c r="H15" i="13" s="1"/>
  <c r="K14" i="13"/>
  <c r="L14" i="13" s="1"/>
  <c r="I14" i="13"/>
  <c r="J14" i="13" s="1"/>
  <c r="G14" i="13"/>
  <c r="H14" i="13" s="1"/>
  <c r="K13" i="13"/>
  <c r="L13" i="13" s="1"/>
  <c r="I13" i="13"/>
  <c r="J13" i="13" s="1"/>
  <c r="G13" i="13"/>
  <c r="H13" i="13" s="1"/>
  <c r="K12" i="13"/>
  <c r="L12" i="13" s="1"/>
  <c r="I12" i="13"/>
  <c r="J12" i="13" s="1"/>
  <c r="G12" i="13"/>
  <c r="H12" i="13" s="1"/>
  <c r="K11" i="13"/>
  <c r="L11" i="13" s="1"/>
  <c r="I11" i="13"/>
  <c r="J11" i="13" s="1"/>
  <c r="G11" i="13"/>
  <c r="H11" i="13" s="1"/>
  <c r="K10" i="13"/>
  <c r="L10" i="13" s="1"/>
  <c r="I10" i="13"/>
  <c r="J10" i="13" s="1"/>
  <c r="G10" i="13"/>
  <c r="H10" i="13" s="1"/>
  <c r="K9" i="13"/>
  <c r="L9" i="13" s="1"/>
  <c r="I9" i="13"/>
  <c r="J9" i="13" s="1"/>
  <c r="G9" i="13"/>
  <c r="H9" i="13" s="1"/>
  <c r="K8" i="13"/>
  <c r="L8" i="13" s="1"/>
  <c r="I8" i="13"/>
  <c r="J8" i="13" s="1"/>
  <c r="G8" i="13"/>
  <c r="H8" i="13" s="1"/>
  <c r="K7" i="13"/>
  <c r="L7" i="13" s="1"/>
  <c r="I7" i="13"/>
  <c r="J7" i="13" s="1"/>
  <c r="G7" i="13"/>
  <c r="H7" i="13" s="1"/>
  <c r="K6" i="13"/>
  <c r="L6" i="13" s="1"/>
  <c r="I6" i="13"/>
  <c r="J6" i="13" s="1"/>
  <c r="G6" i="13"/>
  <c r="H6" i="13" s="1"/>
  <c r="K5" i="13"/>
  <c r="L5" i="13" s="1"/>
  <c r="I5" i="13"/>
  <c r="J5" i="13" s="1"/>
  <c r="G5" i="13"/>
  <c r="H5" i="13" s="1"/>
  <c r="K4" i="13"/>
  <c r="L4" i="13" s="1"/>
  <c r="I4" i="13"/>
  <c r="J4" i="13" s="1"/>
  <c r="G4" i="13"/>
  <c r="H4" i="13" s="1"/>
  <c r="K3" i="13"/>
  <c r="L3" i="13" s="1"/>
  <c r="I3" i="13"/>
  <c r="J3" i="13" s="1"/>
  <c r="G3" i="13"/>
  <c r="H3" i="13" s="1"/>
  <c r="I650" i="14"/>
  <c r="H650" i="14"/>
  <c r="M649" i="14"/>
  <c r="L649" i="14"/>
  <c r="K649" i="14"/>
  <c r="J649" i="14"/>
  <c r="I649" i="14"/>
  <c r="H649" i="14"/>
  <c r="M648" i="14"/>
  <c r="L648" i="14"/>
  <c r="K648" i="14"/>
  <c r="J648" i="14"/>
  <c r="I648" i="14"/>
  <c r="H648" i="14"/>
  <c r="M647" i="14"/>
  <c r="L647" i="14"/>
  <c r="K647" i="14"/>
  <c r="J647" i="14"/>
  <c r="I647" i="14"/>
  <c r="H647" i="14"/>
  <c r="M646" i="14"/>
  <c r="L646" i="14"/>
  <c r="K646" i="14"/>
  <c r="J646" i="14"/>
  <c r="I646" i="14"/>
  <c r="H646" i="14"/>
  <c r="M645" i="14"/>
  <c r="L645" i="14"/>
  <c r="K645" i="14"/>
  <c r="J645" i="14"/>
  <c r="I645" i="14"/>
  <c r="H645" i="14"/>
  <c r="M644" i="14"/>
  <c r="L644" i="14"/>
  <c r="K644" i="14"/>
  <c r="J644" i="14"/>
  <c r="I644" i="14"/>
  <c r="H644" i="14"/>
  <c r="L643" i="14"/>
  <c r="M643" i="14" s="1"/>
  <c r="K643" i="14"/>
  <c r="J643" i="14"/>
  <c r="H643" i="14"/>
  <c r="I643" i="14" s="1"/>
  <c r="M642" i="14"/>
  <c r="L642" i="14"/>
  <c r="J642" i="14"/>
  <c r="K642" i="14" s="1"/>
  <c r="I642" i="14"/>
  <c r="H642" i="14"/>
  <c r="L641" i="14"/>
  <c r="M641" i="14" s="1"/>
  <c r="K641" i="14"/>
  <c r="J641" i="14"/>
  <c r="H641" i="14"/>
  <c r="I641" i="14" s="1"/>
  <c r="L640" i="14"/>
  <c r="M640" i="14" s="1"/>
  <c r="J640" i="14"/>
  <c r="K640" i="14" s="1"/>
  <c r="I640" i="14"/>
  <c r="H640" i="14"/>
  <c r="L639" i="14"/>
  <c r="M639" i="14" s="1"/>
  <c r="J639" i="14"/>
  <c r="K639" i="14" s="1"/>
  <c r="H639" i="14"/>
  <c r="I639" i="14" s="1"/>
  <c r="L638" i="14"/>
  <c r="M638" i="14" s="1"/>
  <c r="J638" i="14"/>
  <c r="K638" i="14" s="1"/>
  <c r="I638" i="14"/>
  <c r="H638" i="14"/>
  <c r="L637" i="14"/>
  <c r="M637" i="14" s="1"/>
  <c r="J637" i="14"/>
  <c r="K637" i="14" s="1"/>
  <c r="H637" i="14"/>
  <c r="I637" i="14" s="1"/>
  <c r="M636" i="14"/>
  <c r="L636" i="14"/>
  <c r="J636" i="14"/>
  <c r="K636" i="14" s="1"/>
  <c r="H636" i="14"/>
  <c r="I636" i="14" s="1"/>
  <c r="L635" i="14"/>
  <c r="M635" i="14" s="1"/>
  <c r="J635" i="14"/>
  <c r="K635" i="14" s="1"/>
  <c r="H635" i="14"/>
  <c r="I635" i="14" s="1"/>
  <c r="L634" i="14"/>
  <c r="M634" i="14" s="1"/>
  <c r="J634" i="14"/>
  <c r="K634" i="14" s="1"/>
  <c r="I634" i="14"/>
  <c r="H634" i="14"/>
  <c r="L633" i="14"/>
  <c r="M633" i="14" s="1"/>
  <c r="J633" i="14"/>
  <c r="K633" i="14" s="1"/>
  <c r="H633" i="14"/>
  <c r="I633" i="14" s="1"/>
  <c r="L632" i="14"/>
  <c r="M632" i="14" s="1"/>
  <c r="J632" i="14"/>
  <c r="K632" i="14" s="1"/>
  <c r="H632" i="14"/>
  <c r="I632" i="14" s="1"/>
  <c r="L631" i="14"/>
  <c r="M631" i="14" s="1"/>
  <c r="K631" i="14"/>
  <c r="J631" i="14"/>
  <c r="H631" i="14"/>
  <c r="I631" i="14" s="1"/>
  <c r="L630" i="14"/>
  <c r="M630" i="14" s="1"/>
  <c r="J630" i="14"/>
  <c r="K630" i="14" s="1"/>
  <c r="I630" i="14"/>
  <c r="H630" i="14"/>
  <c r="L629" i="14"/>
  <c r="M629" i="14" s="1"/>
  <c r="J629" i="14"/>
  <c r="K629" i="14" s="1"/>
  <c r="H629" i="14"/>
  <c r="I629" i="14" s="1"/>
  <c r="M628" i="14"/>
  <c r="L628" i="14"/>
  <c r="J628" i="14"/>
  <c r="K628" i="14" s="1"/>
  <c r="H628" i="14"/>
  <c r="I628" i="14" s="1"/>
  <c r="L627" i="14"/>
  <c r="M627" i="14" s="1"/>
  <c r="J627" i="14"/>
  <c r="K627" i="14" s="1"/>
  <c r="H627" i="14"/>
  <c r="I627" i="14" s="1"/>
  <c r="L626" i="14"/>
  <c r="M626" i="14" s="1"/>
  <c r="J626" i="14"/>
  <c r="K626" i="14" s="1"/>
  <c r="I626" i="14"/>
  <c r="H626" i="14"/>
  <c r="L625" i="14"/>
  <c r="M625" i="14" s="1"/>
  <c r="J625" i="14"/>
  <c r="K625" i="14" s="1"/>
  <c r="H625" i="14"/>
  <c r="I625" i="14" s="1"/>
  <c r="M624" i="14"/>
  <c r="L624" i="14"/>
  <c r="K624" i="14"/>
  <c r="J624" i="14"/>
  <c r="I624" i="14"/>
  <c r="H624" i="14"/>
  <c r="L623" i="14"/>
  <c r="M623" i="14" s="1"/>
  <c r="J623" i="14"/>
  <c r="K623" i="14" s="1"/>
  <c r="H623" i="14"/>
  <c r="I623" i="14" s="1"/>
  <c r="L622" i="14"/>
  <c r="M622" i="14" s="1"/>
  <c r="J622" i="14"/>
  <c r="K622" i="14" s="1"/>
  <c r="I622" i="14"/>
  <c r="H622" i="14"/>
  <c r="L621" i="14"/>
  <c r="M621" i="14" s="1"/>
  <c r="J621" i="14"/>
  <c r="K621" i="14" s="1"/>
  <c r="H621" i="14"/>
  <c r="I621" i="14" s="1"/>
  <c r="L620" i="14"/>
  <c r="M620" i="14" s="1"/>
  <c r="J620" i="14"/>
  <c r="K620" i="14" s="1"/>
  <c r="H620" i="14"/>
  <c r="I620" i="14" s="1"/>
  <c r="L619" i="14"/>
  <c r="M619" i="14" s="1"/>
  <c r="K619" i="14"/>
  <c r="J619" i="14"/>
  <c r="H619" i="14"/>
  <c r="I619" i="14" s="1"/>
  <c r="L618" i="14"/>
  <c r="M618" i="14" s="1"/>
  <c r="J618" i="14"/>
  <c r="K618" i="14" s="1"/>
  <c r="I618" i="14"/>
  <c r="H618" i="14"/>
  <c r="L617" i="14"/>
  <c r="M617" i="14" s="1"/>
  <c r="J617" i="14"/>
  <c r="K617" i="14" s="1"/>
  <c r="H617" i="14"/>
  <c r="I617" i="14" s="1"/>
  <c r="L616" i="14"/>
  <c r="M616" i="14" s="1"/>
  <c r="J616" i="14"/>
  <c r="K616" i="14" s="1"/>
  <c r="H616" i="14"/>
  <c r="I616" i="14" s="1"/>
  <c r="L615" i="14"/>
  <c r="M615" i="14" s="1"/>
  <c r="K615" i="14"/>
  <c r="J615" i="14"/>
  <c r="H615" i="14"/>
  <c r="I615" i="14" s="1"/>
  <c r="L614" i="14"/>
  <c r="M614" i="14" s="1"/>
  <c r="J614" i="14"/>
  <c r="K614" i="14" s="1"/>
  <c r="I614" i="14"/>
  <c r="H614" i="14"/>
  <c r="L613" i="14"/>
  <c r="M613" i="14" s="1"/>
  <c r="J613" i="14"/>
  <c r="K613" i="14" s="1"/>
  <c r="H613" i="14"/>
  <c r="I613" i="14" s="1"/>
  <c r="L612" i="14"/>
  <c r="M612" i="14" s="1"/>
  <c r="J612" i="14"/>
  <c r="K612" i="14" s="1"/>
  <c r="I612" i="14"/>
  <c r="H612" i="14"/>
  <c r="L611" i="14"/>
  <c r="M611" i="14" s="1"/>
  <c r="K611" i="14"/>
  <c r="J611" i="14"/>
  <c r="H611" i="14"/>
  <c r="I611" i="14" s="1"/>
  <c r="L610" i="14"/>
  <c r="M610" i="14" s="1"/>
  <c r="J610" i="14"/>
  <c r="K610" i="14" s="1"/>
  <c r="I610" i="14"/>
  <c r="H610" i="14"/>
  <c r="L609" i="14"/>
  <c r="M609" i="14" s="1"/>
  <c r="J609" i="14"/>
  <c r="K609" i="14" s="1"/>
  <c r="H609" i="14"/>
  <c r="I609" i="14" s="1"/>
  <c r="L608" i="14"/>
  <c r="M608" i="14" s="1"/>
  <c r="K608" i="14"/>
  <c r="J608" i="14"/>
  <c r="H608" i="14"/>
  <c r="I608" i="14" s="1"/>
  <c r="L607" i="14"/>
  <c r="M607" i="14" s="1"/>
  <c r="K607" i="14"/>
  <c r="J607" i="14"/>
  <c r="H607" i="14"/>
  <c r="I607" i="14" s="1"/>
  <c r="L606" i="14"/>
  <c r="M606" i="14" s="1"/>
  <c r="J606" i="14"/>
  <c r="K606" i="14" s="1"/>
  <c r="I606" i="14"/>
  <c r="H606" i="14"/>
  <c r="M605" i="14"/>
  <c r="L605" i="14"/>
  <c r="K605" i="14"/>
  <c r="J605" i="14"/>
  <c r="I605" i="14"/>
  <c r="H605" i="14"/>
  <c r="L604" i="14"/>
  <c r="M604" i="14" s="1"/>
  <c r="J604" i="14"/>
  <c r="K604" i="14" s="1"/>
  <c r="H604" i="14"/>
  <c r="I604" i="14" s="1"/>
  <c r="M603" i="14"/>
  <c r="L603" i="14"/>
  <c r="K603" i="14"/>
  <c r="J603" i="14"/>
  <c r="I603" i="14"/>
  <c r="H603" i="14"/>
  <c r="L602" i="14"/>
  <c r="M602" i="14" s="1"/>
  <c r="J602" i="14"/>
  <c r="K602" i="14" s="1"/>
  <c r="I602" i="14"/>
  <c r="H602" i="14"/>
  <c r="L601" i="14"/>
  <c r="M601" i="14" s="1"/>
  <c r="J601" i="14"/>
  <c r="K601" i="14" s="1"/>
  <c r="H601" i="14"/>
  <c r="I601" i="14" s="1"/>
  <c r="L600" i="14"/>
  <c r="M600" i="14" s="1"/>
  <c r="J600" i="14"/>
  <c r="K600" i="14" s="1"/>
  <c r="H600" i="14"/>
  <c r="I600" i="14" s="1"/>
  <c r="L599" i="14"/>
  <c r="M599" i="14" s="1"/>
  <c r="J599" i="14"/>
  <c r="K599" i="14" s="1"/>
  <c r="H599" i="14"/>
  <c r="I599" i="14" s="1"/>
  <c r="L598" i="14"/>
  <c r="M598" i="14" s="1"/>
  <c r="J598" i="14"/>
  <c r="K598" i="14" s="1"/>
  <c r="I598" i="14"/>
  <c r="H598" i="14"/>
  <c r="L597" i="14"/>
  <c r="M597" i="14" s="1"/>
  <c r="J597" i="14"/>
  <c r="K597" i="14" s="1"/>
  <c r="H597" i="14"/>
  <c r="I597" i="14" s="1"/>
  <c r="L596" i="14"/>
  <c r="M596" i="14" s="1"/>
  <c r="J596" i="14"/>
  <c r="K596" i="14" s="1"/>
  <c r="H596" i="14"/>
  <c r="I596" i="14" s="1"/>
  <c r="L595" i="14"/>
  <c r="M595" i="14" s="1"/>
  <c r="J595" i="14"/>
  <c r="K595" i="14" s="1"/>
  <c r="H595" i="14"/>
  <c r="I595" i="14" s="1"/>
  <c r="M594" i="14"/>
  <c r="L594" i="14"/>
  <c r="K594" i="14"/>
  <c r="J594" i="14"/>
  <c r="I594" i="14"/>
  <c r="H594" i="14"/>
  <c r="L593" i="14"/>
  <c r="M593" i="14" s="1"/>
  <c r="J593" i="14"/>
  <c r="K593" i="14" s="1"/>
  <c r="H593" i="14"/>
  <c r="I593" i="14" s="1"/>
  <c r="I591" i="14"/>
  <c r="H591" i="14"/>
  <c r="M590" i="14"/>
  <c r="L590" i="14"/>
  <c r="K590" i="14"/>
  <c r="J590" i="14"/>
  <c r="I590" i="14"/>
  <c r="H590" i="14"/>
  <c r="M589" i="14"/>
  <c r="L589" i="14"/>
  <c r="J589" i="14"/>
  <c r="K589" i="14" s="1"/>
  <c r="I589" i="14"/>
  <c r="H589" i="14"/>
  <c r="L588" i="14"/>
  <c r="M588" i="14" s="1"/>
  <c r="J588" i="14"/>
  <c r="K588" i="14" s="1"/>
  <c r="H588" i="14"/>
  <c r="I588" i="14" s="1"/>
  <c r="M587" i="14"/>
  <c r="L587" i="14"/>
  <c r="K587" i="14"/>
  <c r="J587" i="14"/>
  <c r="I587" i="14"/>
  <c r="H587" i="14"/>
  <c r="L586" i="14"/>
  <c r="M586" i="14" s="1"/>
  <c r="J586" i="14"/>
  <c r="K586" i="14" s="1"/>
  <c r="I586" i="14"/>
  <c r="H586" i="14"/>
  <c r="L585" i="14"/>
  <c r="M585" i="14" s="1"/>
  <c r="J585" i="14"/>
  <c r="K585" i="14" s="1"/>
  <c r="I585" i="14"/>
  <c r="H585" i="14"/>
  <c r="M584" i="14"/>
  <c r="L584" i="14"/>
  <c r="J584" i="14"/>
  <c r="K584" i="14" s="1"/>
  <c r="H584" i="14"/>
  <c r="I584" i="14" s="1"/>
  <c r="L583" i="14"/>
  <c r="M583" i="14" s="1"/>
  <c r="J583" i="14"/>
  <c r="K583" i="14" s="1"/>
  <c r="I583" i="14"/>
  <c r="H583" i="14"/>
  <c r="L582" i="14"/>
  <c r="M582" i="14" s="1"/>
  <c r="K582" i="14"/>
  <c r="J582" i="14"/>
  <c r="I582" i="14"/>
  <c r="H582" i="14"/>
  <c r="M581" i="14"/>
  <c r="L581" i="14"/>
  <c r="J581" i="14"/>
  <c r="K581" i="14" s="1"/>
  <c r="I581" i="14"/>
  <c r="H581" i="14"/>
  <c r="L580" i="14"/>
  <c r="M580" i="14" s="1"/>
  <c r="J580" i="14"/>
  <c r="K580" i="14" s="1"/>
  <c r="H580" i="14"/>
  <c r="I580" i="14" s="1"/>
  <c r="M579" i="14"/>
  <c r="L579" i="14"/>
  <c r="K579" i="14"/>
  <c r="J579" i="14"/>
  <c r="I579" i="14"/>
  <c r="H579" i="14"/>
  <c r="L578" i="14"/>
  <c r="M578" i="14" s="1"/>
  <c r="J578" i="14"/>
  <c r="K578" i="14" s="1"/>
  <c r="I578" i="14"/>
  <c r="H578" i="14"/>
  <c r="L577" i="14"/>
  <c r="M577" i="14" s="1"/>
  <c r="J577" i="14"/>
  <c r="K577" i="14" s="1"/>
  <c r="I577" i="14"/>
  <c r="H577" i="14"/>
  <c r="M576" i="14"/>
  <c r="L576" i="14"/>
  <c r="K576" i="14"/>
  <c r="J576" i="14"/>
  <c r="H576" i="14"/>
  <c r="I576" i="14" s="1"/>
  <c r="L575" i="14"/>
  <c r="M575" i="14" s="1"/>
  <c r="J575" i="14"/>
  <c r="K575" i="14" s="1"/>
  <c r="I575" i="14"/>
  <c r="H575" i="14"/>
  <c r="L574" i="14"/>
  <c r="M574" i="14" s="1"/>
  <c r="K574" i="14"/>
  <c r="J574" i="14"/>
  <c r="I574" i="14"/>
  <c r="H574" i="14"/>
  <c r="M573" i="14"/>
  <c r="L573" i="14"/>
  <c r="J573" i="14"/>
  <c r="K573" i="14" s="1"/>
  <c r="I573" i="14"/>
  <c r="H573" i="14"/>
  <c r="L572" i="14"/>
  <c r="M572" i="14" s="1"/>
  <c r="J572" i="14"/>
  <c r="K572" i="14" s="1"/>
  <c r="H572" i="14"/>
  <c r="I572" i="14" s="1"/>
  <c r="M571" i="14"/>
  <c r="L571" i="14"/>
  <c r="K571" i="14"/>
  <c r="J571" i="14"/>
  <c r="I571" i="14"/>
  <c r="H571" i="14"/>
  <c r="L570" i="14"/>
  <c r="M570" i="14" s="1"/>
  <c r="J570" i="14"/>
  <c r="K570" i="14" s="1"/>
  <c r="I570" i="14"/>
  <c r="H570" i="14"/>
  <c r="L569" i="14"/>
  <c r="M569" i="14" s="1"/>
  <c r="J569" i="14"/>
  <c r="K569" i="14" s="1"/>
  <c r="I569" i="14"/>
  <c r="H569" i="14"/>
  <c r="M568" i="14"/>
  <c r="L568" i="14"/>
  <c r="K568" i="14"/>
  <c r="J568" i="14"/>
  <c r="H568" i="14"/>
  <c r="I568" i="14" s="1"/>
  <c r="L567" i="14"/>
  <c r="M567" i="14" s="1"/>
  <c r="J567" i="14"/>
  <c r="K567" i="14" s="1"/>
  <c r="I567" i="14"/>
  <c r="H567" i="14"/>
  <c r="L566" i="14"/>
  <c r="M566" i="14" s="1"/>
  <c r="K566" i="14"/>
  <c r="J566" i="14"/>
  <c r="I566" i="14"/>
  <c r="H566" i="14"/>
  <c r="M565" i="14"/>
  <c r="L565" i="14"/>
  <c r="J565" i="14"/>
  <c r="K565" i="14" s="1"/>
  <c r="I565" i="14"/>
  <c r="H565" i="14"/>
  <c r="L564" i="14"/>
  <c r="M564" i="14" s="1"/>
  <c r="J564" i="14"/>
  <c r="K564" i="14" s="1"/>
  <c r="H564" i="14"/>
  <c r="I564" i="14" s="1"/>
  <c r="M563" i="14"/>
  <c r="L563" i="14"/>
  <c r="J563" i="14"/>
  <c r="K563" i="14" s="1"/>
  <c r="I563" i="14"/>
  <c r="H563" i="14"/>
  <c r="L562" i="14"/>
  <c r="M562" i="14" s="1"/>
  <c r="K562" i="14"/>
  <c r="J562" i="14"/>
  <c r="I562" i="14"/>
  <c r="H562" i="14"/>
  <c r="M561" i="14"/>
  <c r="L561" i="14"/>
  <c r="J561" i="14"/>
  <c r="K561" i="14" s="1"/>
  <c r="I561" i="14"/>
  <c r="H561" i="14"/>
  <c r="L560" i="14"/>
  <c r="M560" i="14" s="1"/>
  <c r="K560" i="14"/>
  <c r="J560" i="14"/>
  <c r="H560" i="14"/>
  <c r="I560" i="14" s="1"/>
  <c r="L559" i="14"/>
  <c r="M559" i="14" s="1"/>
  <c r="J559" i="14"/>
  <c r="K559" i="14" s="1"/>
  <c r="I559" i="14"/>
  <c r="H559" i="14"/>
  <c r="L558" i="14"/>
  <c r="M558" i="14" s="1"/>
  <c r="J558" i="14"/>
  <c r="K558" i="14" s="1"/>
  <c r="H558" i="14"/>
  <c r="I558" i="14" s="1"/>
  <c r="M557" i="14"/>
  <c r="L557" i="14"/>
  <c r="J557" i="14"/>
  <c r="K557" i="14" s="1"/>
  <c r="I557" i="14"/>
  <c r="H557" i="14"/>
  <c r="L556" i="14"/>
  <c r="M556" i="14" s="1"/>
  <c r="K556" i="14"/>
  <c r="J556" i="14"/>
  <c r="H556" i="14"/>
  <c r="I556" i="14" s="1"/>
  <c r="L555" i="14"/>
  <c r="M555" i="14" s="1"/>
  <c r="J555" i="14"/>
  <c r="K555" i="14" s="1"/>
  <c r="I555" i="14"/>
  <c r="H555" i="14"/>
  <c r="L554" i="14"/>
  <c r="M554" i="14" s="1"/>
  <c r="J554" i="14"/>
  <c r="K554" i="14" s="1"/>
  <c r="H554" i="14"/>
  <c r="I554" i="14" s="1"/>
  <c r="M553" i="14"/>
  <c r="L553" i="14"/>
  <c r="J553" i="14"/>
  <c r="K553" i="14" s="1"/>
  <c r="I553" i="14"/>
  <c r="H553" i="14"/>
  <c r="L552" i="14"/>
  <c r="M552" i="14" s="1"/>
  <c r="K552" i="14"/>
  <c r="J552" i="14"/>
  <c r="H552" i="14"/>
  <c r="I552" i="14" s="1"/>
  <c r="L551" i="14"/>
  <c r="M551" i="14" s="1"/>
  <c r="J551" i="14"/>
  <c r="K551" i="14" s="1"/>
  <c r="I551" i="14"/>
  <c r="H551" i="14"/>
  <c r="L550" i="14"/>
  <c r="M550" i="14" s="1"/>
  <c r="J550" i="14"/>
  <c r="K550" i="14" s="1"/>
  <c r="H550" i="14"/>
  <c r="I550" i="14" s="1"/>
  <c r="M549" i="14"/>
  <c r="L549" i="14"/>
  <c r="J549" i="14"/>
  <c r="K549" i="14" s="1"/>
  <c r="I549" i="14"/>
  <c r="H549" i="14"/>
  <c r="L548" i="14"/>
  <c r="M548" i="14" s="1"/>
  <c r="K548" i="14"/>
  <c r="J548" i="14"/>
  <c r="H548" i="14"/>
  <c r="I548" i="14" s="1"/>
  <c r="L547" i="14"/>
  <c r="M547" i="14" s="1"/>
  <c r="J547" i="14"/>
  <c r="K547" i="14" s="1"/>
  <c r="I547" i="14"/>
  <c r="H547" i="14"/>
  <c r="L546" i="14"/>
  <c r="M546" i="14" s="1"/>
  <c r="J546" i="14"/>
  <c r="K546" i="14" s="1"/>
  <c r="H546" i="14"/>
  <c r="I546" i="14" s="1"/>
  <c r="M545" i="14"/>
  <c r="L545" i="14"/>
  <c r="J545" i="14"/>
  <c r="K545" i="14" s="1"/>
  <c r="I545" i="14"/>
  <c r="H545" i="14"/>
  <c r="L544" i="14"/>
  <c r="M544" i="14" s="1"/>
  <c r="K544" i="14"/>
  <c r="J544" i="14"/>
  <c r="H544" i="14"/>
  <c r="I544" i="14" s="1"/>
  <c r="L543" i="14"/>
  <c r="M543" i="14" s="1"/>
  <c r="J543" i="14"/>
  <c r="K543" i="14" s="1"/>
  <c r="I543" i="14"/>
  <c r="H543" i="14"/>
  <c r="L542" i="14"/>
  <c r="M542" i="14" s="1"/>
  <c r="J542" i="14"/>
  <c r="K542" i="14" s="1"/>
  <c r="H542" i="14"/>
  <c r="I542" i="14" s="1"/>
  <c r="M541" i="14"/>
  <c r="L541" i="14"/>
  <c r="J541" i="14"/>
  <c r="K541" i="14" s="1"/>
  <c r="I541" i="14"/>
  <c r="H541" i="14"/>
  <c r="L540" i="14"/>
  <c r="M540" i="14" s="1"/>
  <c r="K540" i="14"/>
  <c r="J540" i="14"/>
  <c r="H540" i="14"/>
  <c r="I540" i="14" s="1"/>
  <c r="L539" i="14"/>
  <c r="M539" i="14" s="1"/>
  <c r="J539" i="14"/>
  <c r="K539" i="14" s="1"/>
  <c r="I539" i="14"/>
  <c r="H539" i="14"/>
  <c r="L538" i="14"/>
  <c r="M538" i="14" s="1"/>
  <c r="J538" i="14"/>
  <c r="K538" i="14" s="1"/>
  <c r="H538" i="14"/>
  <c r="I538" i="14" s="1"/>
  <c r="M537" i="14"/>
  <c r="L537" i="14"/>
  <c r="J537" i="14"/>
  <c r="K537" i="14" s="1"/>
  <c r="I537" i="14"/>
  <c r="H537" i="14"/>
  <c r="L536" i="14"/>
  <c r="M536" i="14" s="1"/>
  <c r="K536" i="14"/>
  <c r="J536" i="14"/>
  <c r="H536" i="14"/>
  <c r="I536" i="14" s="1"/>
  <c r="L535" i="14"/>
  <c r="M535" i="14" s="1"/>
  <c r="J535" i="14"/>
  <c r="K535" i="14" s="1"/>
  <c r="I535" i="14"/>
  <c r="H535" i="14"/>
  <c r="L534" i="14"/>
  <c r="M534" i="14" s="1"/>
  <c r="J534" i="14"/>
  <c r="K534" i="14" s="1"/>
  <c r="H534" i="14"/>
  <c r="I534" i="14" s="1"/>
  <c r="L532" i="14"/>
  <c r="M532" i="14" s="1"/>
  <c r="H532" i="14"/>
  <c r="I532" i="14" s="1"/>
  <c r="M531" i="14"/>
  <c r="L531" i="14"/>
  <c r="K531" i="14"/>
  <c r="J531" i="14"/>
  <c r="I531" i="14"/>
  <c r="H531" i="14"/>
  <c r="L530" i="14"/>
  <c r="M530" i="14" s="1"/>
  <c r="J530" i="14"/>
  <c r="K530" i="14" s="1"/>
  <c r="H530" i="14"/>
  <c r="I530" i="14" s="1"/>
  <c r="M529" i="14"/>
  <c r="L529" i="14"/>
  <c r="K529" i="14"/>
  <c r="J529" i="14"/>
  <c r="I529" i="14"/>
  <c r="H529" i="14"/>
  <c r="M528" i="14"/>
  <c r="L528" i="14"/>
  <c r="K528" i="14"/>
  <c r="J528" i="14"/>
  <c r="I528" i="14"/>
  <c r="H528" i="14"/>
  <c r="L527" i="14"/>
  <c r="M527" i="14" s="1"/>
  <c r="K527" i="14"/>
  <c r="J527" i="14"/>
  <c r="I527" i="14"/>
  <c r="H527" i="14"/>
  <c r="L526" i="14"/>
  <c r="M526" i="14" s="1"/>
  <c r="J526" i="14"/>
  <c r="K526" i="14" s="1"/>
  <c r="H526" i="14"/>
  <c r="I526" i="14" s="1"/>
  <c r="L525" i="14"/>
  <c r="M525" i="14" s="1"/>
  <c r="J525" i="14"/>
  <c r="K525" i="14" s="1"/>
  <c r="H525" i="14"/>
  <c r="I525" i="14" s="1"/>
  <c r="L524" i="14"/>
  <c r="M524" i="14" s="1"/>
  <c r="J524" i="14"/>
  <c r="K524" i="14" s="1"/>
  <c r="H524" i="14"/>
  <c r="I524" i="14" s="1"/>
  <c r="L523" i="14"/>
  <c r="M523" i="14" s="1"/>
  <c r="J523" i="14"/>
  <c r="K523" i="14" s="1"/>
  <c r="I523" i="14"/>
  <c r="H523" i="14"/>
  <c r="L522" i="14"/>
  <c r="M522" i="14" s="1"/>
  <c r="J522" i="14"/>
  <c r="K522" i="14" s="1"/>
  <c r="H522" i="14"/>
  <c r="I522" i="14" s="1"/>
  <c r="M521" i="14"/>
  <c r="L521" i="14"/>
  <c r="J521" i="14"/>
  <c r="K521" i="14" s="1"/>
  <c r="H521" i="14"/>
  <c r="I521" i="14" s="1"/>
  <c r="L520" i="14"/>
  <c r="M520" i="14" s="1"/>
  <c r="J520" i="14"/>
  <c r="K520" i="14" s="1"/>
  <c r="H520" i="14"/>
  <c r="I520" i="14" s="1"/>
  <c r="L519" i="14"/>
  <c r="M519" i="14" s="1"/>
  <c r="J519" i="14"/>
  <c r="K519" i="14" s="1"/>
  <c r="I519" i="14"/>
  <c r="H519" i="14"/>
  <c r="L518" i="14"/>
  <c r="M518" i="14" s="1"/>
  <c r="J518" i="14"/>
  <c r="K518" i="14" s="1"/>
  <c r="H518" i="14"/>
  <c r="I518" i="14" s="1"/>
  <c r="L517" i="14"/>
  <c r="M517" i="14" s="1"/>
  <c r="J517" i="14"/>
  <c r="K517" i="14" s="1"/>
  <c r="H517" i="14"/>
  <c r="I517" i="14" s="1"/>
  <c r="L516" i="14"/>
  <c r="M516" i="14" s="1"/>
  <c r="J516" i="14"/>
  <c r="K516" i="14" s="1"/>
  <c r="H516" i="14"/>
  <c r="I516" i="14" s="1"/>
  <c r="L515" i="14"/>
  <c r="M515" i="14" s="1"/>
  <c r="J515" i="14"/>
  <c r="K515" i="14" s="1"/>
  <c r="I515" i="14"/>
  <c r="H515" i="14"/>
  <c r="L514" i="14"/>
  <c r="M514" i="14" s="1"/>
  <c r="J514" i="14"/>
  <c r="K514" i="14" s="1"/>
  <c r="H514" i="14"/>
  <c r="I514" i="14" s="1"/>
  <c r="L513" i="14"/>
  <c r="M513" i="14" s="1"/>
  <c r="K513" i="14"/>
  <c r="J513" i="14"/>
  <c r="H513" i="14"/>
  <c r="I513" i="14" s="1"/>
  <c r="L512" i="14"/>
  <c r="M512" i="14" s="1"/>
  <c r="K512" i="14"/>
  <c r="J512" i="14"/>
  <c r="H512" i="14"/>
  <c r="I512" i="14" s="1"/>
  <c r="L511" i="14"/>
  <c r="M511" i="14" s="1"/>
  <c r="J511" i="14"/>
  <c r="K511" i="14" s="1"/>
  <c r="I511" i="14"/>
  <c r="H511" i="14"/>
  <c r="L510" i="14"/>
  <c r="M510" i="14" s="1"/>
  <c r="J510" i="14"/>
  <c r="K510" i="14" s="1"/>
  <c r="H510" i="14"/>
  <c r="I510" i="14" s="1"/>
  <c r="L509" i="14"/>
  <c r="M509" i="14" s="1"/>
  <c r="J509" i="14"/>
  <c r="K509" i="14" s="1"/>
  <c r="H509" i="14"/>
  <c r="I509" i="14" s="1"/>
  <c r="L508" i="14"/>
  <c r="M508" i="14" s="1"/>
  <c r="J508" i="14"/>
  <c r="K508" i="14" s="1"/>
  <c r="H508" i="14"/>
  <c r="I508" i="14" s="1"/>
  <c r="L507" i="14"/>
  <c r="M507" i="14" s="1"/>
  <c r="J507" i="14"/>
  <c r="K507" i="14" s="1"/>
  <c r="I507" i="14"/>
  <c r="H507" i="14"/>
  <c r="L506" i="14"/>
  <c r="M506" i="14" s="1"/>
  <c r="J506" i="14"/>
  <c r="K506" i="14" s="1"/>
  <c r="H506" i="14"/>
  <c r="I506" i="14" s="1"/>
  <c r="L505" i="14"/>
  <c r="M505" i="14" s="1"/>
  <c r="J505" i="14"/>
  <c r="K505" i="14" s="1"/>
  <c r="H505" i="14"/>
  <c r="I505" i="14" s="1"/>
  <c r="L504" i="14"/>
  <c r="M504" i="14" s="1"/>
  <c r="J504" i="14"/>
  <c r="K504" i="14" s="1"/>
  <c r="H504" i="14"/>
  <c r="I504" i="14" s="1"/>
  <c r="L503" i="14"/>
  <c r="M503" i="14" s="1"/>
  <c r="J503" i="14"/>
  <c r="K503" i="14" s="1"/>
  <c r="H503" i="14"/>
  <c r="I503" i="14" s="1"/>
  <c r="L502" i="14"/>
  <c r="M502" i="14" s="1"/>
  <c r="J502" i="14"/>
  <c r="K502" i="14" s="1"/>
  <c r="H502" i="14"/>
  <c r="I502" i="14" s="1"/>
  <c r="L501" i="14"/>
  <c r="M501" i="14" s="1"/>
  <c r="J501" i="14"/>
  <c r="K501" i="14" s="1"/>
  <c r="H501" i="14"/>
  <c r="I501" i="14" s="1"/>
  <c r="L500" i="14"/>
  <c r="M500" i="14" s="1"/>
  <c r="J500" i="14"/>
  <c r="K500" i="14" s="1"/>
  <c r="H500" i="14"/>
  <c r="I500" i="14" s="1"/>
  <c r="L499" i="14"/>
  <c r="M499" i="14" s="1"/>
  <c r="J499" i="14"/>
  <c r="K499" i="14" s="1"/>
  <c r="H499" i="14"/>
  <c r="I499" i="14" s="1"/>
  <c r="L498" i="14"/>
  <c r="M498" i="14" s="1"/>
  <c r="J498" i="14"/>
  <c r="K498" i="14" s="1"/>
  <c r="H498" i="14"/>
  <c r="I498" i="14" s="1"/>
  <c r="L497" i="14"/>
  <c r="M497" i="14" s="1"/>
  <c r="J497" i="14"/>
  <c r="K497" i="14" s="1"/>
  <c r="H497" i="14"/>
  <c r="I497" i="14" s="1"/>
  <c r="L496" i="14"/>
  <c r="M496" i="14" s="1"/>
  <c r="J496" i="14"/>
  <c r="K496" i="14" s="1"/>
  <c r="H496" i="14"/>
  <c r="I496" i="14" s="1"/>
  <c r="L495" i="14"/>
  <c r="M495" i="14" s="1"/>
  <c r="J495" i="14"/>
  <c r="K495" i="14" s="1"/>
  <c r="H495" i="14"/>
  <c r="I495" i="14" s="1"/>
  <c r="L494" i="14"/>
  <c r="M494" i="14" s="1"/>
  <c r="J494" i="14"/>
  <c r="K494" i="14" s="1"/>
  <c r="H494" i="14"/>
  <c r="I494" i="14" s="1"/>
  <c r="L493" i="14"/>
  <c r="M493" i="14" s="1"/>
  <c r="J493" i="14"/>
  <c r="K493" i="14" s="1"/>
  <c r="H493" i="14"/>
  <c r="I493" i="14" s="1"/>
  <c r="L492" i="14"/>
  <c r="M492" i="14" s="1"/>
  <c r="J492" i="14"/>
  <c r="K492" i="14" s="1"/>
  <c r="H492" i="14"/>
  <c r="I492" i="14" s="1"/>
  <c r="L491" i="14"/>
  <c r="M491" i="14" s="1"/>
  <c r="J491" i="14"/>
  <c r="K491" i="14" s="1"/>
  <c r="H491" i="14"/>
  <c r="I491" i="14" s="1"/>
  <c r="L490" i="14"/>
  <c r="M490" i="14" s="1"/>
  <c r="J490" i="14"/>
  <c r="K490" i="14" s="1"/>
  <c r="H490" i="14"/>
  <c r="I490" i="14" s="1"/>
  <c r="L489" i="14"/>
  <c r="M489" i="14" s="1"/>
  <c r="J489" i="14"/>
  <c r="K489" i="14" s="1"/>
  <c r="H489" i="14"/>
  <c r="I489" i="14" s="1"/>
  <c r="L488" i="14"/>
  <c r="M488" i="14" s="1"/>
  <c r="J488" i="14"/>
  <c r="K488" i="14" s="1"/>
  <c r="H488" i="14"/>
  <c r="I488" i="14" s="1"/>
  <c r="L487" i="14"/>
  <c r="M487" i="14" s="1"/>
  <c r="J487" i="14"/>
  <c r="K487" i="14" s="1"/>
  <c r="H487" i="14"/>
  <c r="I487" i="14" s="1"/>
  <c r="L486" i="14"/>
  <c r="M486" i="14" s="1"/>
  <c r="J486" i="14"/>
  <c r="K486" i="14" s="1"/>
  <c r="H486" i="14"/>
  <c r="I486" i="14" s="1"/>
  <c r="L485" i="14"/>
  <c r="M485" i="14" s="1"/>
  <c r="J485" i="14"/>
  <c r="K485" i="14" s="1"/>
  <c r="H485" i="14"/>
  <c r="I485" i="14" s="1"/>
  <c r="L484" i="14"/>
  <c r="M484" i="14" s="1"/>
  <c r="J484" i="14"/>
  <c r="K484" i="14" s="1"/>
  <c r="H484" i="14"/>
  <c r="I484" i="14" s="1"/>
  <c r="L483" i="14"/>
  <c r="M483" i="14" s="1"/>
  <c r="J483" i="14"/>
  <c r="K483" i="14" s="1"/>
  <c r="H483" i="14"/>
  <c r="I483" i="14" s="1"/>
  <c r="L482" i="14"/>
  <c r="M482" i="14" s="1"/>
  <c r="J482" i="14"/>
  <c r="K482" i="14" s="1"/>
  <c r="H482" i="14"/>
  <c r="I482" i="14" s="1"/>
  <c r="M481" i="14"/>
  <c r="L481" i="14"/>
  <c r="J481" i="14"/>
  <c r="K481" i="14" s="1"/>
  <c r="I481" i="14"/>
  <c r="H481" i="14"/>
  <c r="L480" i="14"/>
  <c r="M480" i="14" s="1"/>
  <c r="J480" i="14"/>
  <c r="K480" i="14" s="1"/>
  <c r="H480" i="14"/>
  <c r="I480" i="14" s="1"/>
  <c r="L479" i="14"/>
  <c r="M479" i="14" s="1"/>
  <c r="J479" i="14"/>
  <c r="K479" i="14" s="1"/>
  <c r="H479" i="14"/>
  <c r="I479" i="14" s="1"/>
  <c r="L478" i="14"/>
  <c r="M478" i="14" s="1"/>
  <c r="J478" i="14"/>
  <c r="K478" i="14" s="1"/>
  <c r="H478" i="14"/>
  <c r="I478" i="14" s="1"/>
  <c r="L477" i="14"/>
  <c r="M477" i="14" s="1"/>
  <c r="J477" i="14"/>
  <c r="K477" i="14" s="1"/>
  <c r="H477" i="14"/>
  <c r="I477" i="14" s="1"/>
  <c r="M476" i="14"/>
  <c r="L476" i="14"/>
  <c r="J476" i="14"/>
  <c r="K476" i="14" s="1"/>
  <c r="I476" i="14"/>
  <c r="H476" i="14"/>
  <c r="L475" i="14"/>
  <c r="M475" i="14" s="1"/>
  <c r="J475" i="14"/>
  <c r="K475" i="14" s="1"/>
  <c r="H475" i="14"/>
  <c r="I475" i="14" s="1"/>
  <c r="L473" i="14"/>
  <c r="M473" i="14" s="1"/>
  <c r="H473" i="14"/>
  <c r="I473" i="14" s="1"/>
  <c r="M472" i="14"/>
  <c r="L472" i="14"/>
  <c r="K472" i="14"/>
  <c r="J472" i="14"/>
  <c r="I472" i="14"/>
  <c r="H472" i="14"/>
  <c r="M471" i="14"/>
  <c r="L471" i="14"/>
  <c r="K471" i="14"/>
  <c r="J471" i="14"/>
  <c r="I471" i="14"/>
  <c r="H471" i="14"/>
  <c r="L470" i="14"/>
  <c r="M470" i="14" s="1"/>
  <c r="J470" i="14"/>
  <c r="K470" i="14" s="1"/>
  <c r="H470" i="14"/>
  <c r="I470" i="14" s="1"/>
  <c r="M469" i="14"/>
  <c r="L469" i="14"/>
  <c r="K469" i="14"/>
  <c r="J469" i="14"/>
  <c r="I469" i="14"/>
  <c r="H469" i="14"/>
  <c r="M468" i="14"/>
  <c r="L468" i="14"/>
  <c r="K468" i="14"/>
  <c r="J468" i="14"/>
  <c r="I468" i="14"/>
  <c r="H468" i="14"/>
  <c r="M467" i="14"/>
  <c r="L467" i="14"/>
  <c r="K467" i="14"/>
  <c r="J467" i="14"/>
  <c r="I467" i="14"/>
  <c r="H467" i="14"/>
  <c r="M466" i="14"/>
  <c r="L466" i="14"/>
  <c r="K466" i="14"/>
  <c r="J466" i="14"/>
  <c r="H466" i="14"/>
  <c r="I466" i="14" s="1"/>
  <c r="L465" i="14"/>
  <c r="M465" i="14" s="1"/>
  <c r="J465" i="14"/>
  <c r="K465" i="14" s="1"/>
  <c r="H465" i="14"/>
  <c r="I465" i="14" s="1"/>
  <c r="L464" i="14"/>
  <c r="M464" i="14" s="1"/>
  <c r="J464" i="14"/>
  <c r="K464" i="14" s="1"/>
  <c r="I464" i="14"/>
  <c r="H464" i="14"/>
  <c r="L463" i="14"/>
  <c r="M463" i="14" s="1"/>
  <c r="J463" i="14"/>
  <c r="K463" i="14" s="1"/>
  <c r="H463" i="14"/>
  <c r="I463" i="14" s="1"/>
  <c r="L462" i="14"/>
  <c r="M462" i="14" s="1"/>
  <c r="J462" i="14"/>
  <c r="K462" i="14" s="1"/>
  <c r="H462" i="14"/>
  <c r="I462" i="14" s="1"/>
  <c r="L461" i="14"/>
  <c r="M461" i="14" s="1"/>
  <c r="K461" i="14"/>
  <c r="J461" i="14"/>
  <c r="H461" i="14"/>
  <c r="I461" i="14" s="1"/>
  <c r="L460" i="14"/>
  <c r="M460" i="14" s="1"/>
  <c r="J460" i="14"/>
  <c r="K460" i="14" s="1"/>
  <c r="I460" i="14"/>
  <c r="H460" i="14"/>
  <c r="L459" i="14"/>
  <c r="M459" i="14" s="1"/>
  <c r="J459" i="14"/>
  <c r="K459" i="14" s="1"/>
  <c r="H459" i="14"/>
  <c r="I459" i="14" s="1"/>
  <c r="L458" i="14"/>
  <c r="M458" i="14" s="1"/>
  <c r="J458" i="14"/>
  <c r="K458" i="14" s="1"/>
  <c r="H458" i="14"/>
  <c r="I458" i="14" s="1"/>
  <c r="L457" i="14"/>
  <c r="M457" i="14" s="1"/>
  <c r="J457" i="14"/>
  <c r="K457" i="14" s="1"/>
  <c r="H457" i="14"/>
  <c r="I457" i="14" s="1"/>
  <c r="L456" i="14"/>
  <c r="M456" i="14" s="1"/>
  <c r="J456" i="14"/>
  <c r="K456" i="14" s="1"/>
  <c r="H456" i="14"/>
  <c r="I456" i="14" s="1"/>
  <c r="L455" i="14"/>
  <c r="M455" i="14" s="1"/>
  <c r="J455" i="14"/>
  <c r="K455" i="14" s="1"/>
  <c r="H455" i="14"/>
  <c r="I455" i="14" s="1"/>
  <c r="L454" i="14"/>
  <c r="M454" i="14" s="1"/>
  <c r="K454" i="14"/>
  <c r="J454" i="14"/>
  <c r="H454" i="14"/>
  <c r="I454" i="14" s="1"/>
  <c r="L453" i="14"/>
  <c r="M453" i="14" s="1"/>
  <c r="J453" i="14"/>
  <c r="K453" i="14" s="1"/>
  <c r="H453" i="14"/>
  <c r="I453" i="14" s="1"/>
  <c r="L452" i="14"/>
  <c r="M452" i="14" s="1"/>
  <c r="J452" i="14"/>
  <c r="K452" i="14" s="1"/>
  <c r="H452" i="14"/>
  <c r="I452" i="14" s="1"/>
  <c r="L451" i="14"/>
  <c r="M451" i="14" s="1"/>
  <c r="J451" i="14"/>
  <c r="K451" i="14" s="1"/>
  <c r="H451" i="14"/>
  <c r="I451" i="14" s="1"/>
  <c r="L450" i="14"/>
  <c r="M450" i="14" s="1"/>
  <c r="J450" i="14"/>
  <c r="K450" i="14" s="1"/>
  <c r="H450" i="14"/>
  <c r="I450" i="14" s="1"/>
  <c r="L449" i="14"/>
  <c r="M449" i="14" s="1"/>
  <c r="J449" i="14"/>
  <c r="K449" i="14" s="1"/>
  <c r="H449" i="14"/>
  <c r="I449" i="14" s="1"/>
  <c r="L448" i="14"/>
  <c r="M448" i="14" s="1"/>
  <c r="J448" i="14"/>
  <c r="K448" i="14" s="1"/>
  <c r="H448" i="14"/>
  <c r="I448" i="14" s="1"/>
  <c r="L447" i="14"/>
  <c r="M447" i="14" s="1"/>
  <c r="J447" i="14"/>
  <c r="K447" i="14" s="1"/>
  <c r="H447" i="14"/>
  <c r="I447" i="14" s="1"/>
  <c r="L446" i="14"/>
  <c r="M446" i="14" s="1"/>
  <c r="J446" i="14"/>
  <c r="K446" i="14" s="1"/>
  <c r="H446" i="14"/>
  <c r="I446" i="14" s="1"/>
  <c r="L445" i="14"/>
  <c r="M445" i="14" s="1"/>
  <c r="J445" i="14"/>
  <c r="K445" i="14" s="1"/>
  <c r="H445" i="14"/>
  <c r="I445" i="14" s="1"/>
  <c r="L444" i="14"/>
  <c r="M444" i="14" s="1"/>
  <c r="J444" i="14"/>
  <c r="K444" i="14" s="1"/>
  <c r="H444" i="14"/>
  <c r="I444" i="14" s="1"/>
  <c r="L443" i="14"/>
  <c r="M443" i="14" s="1"/>
  <c r="J443" i="14"/>
  <c r="K443" i="14" s="1"/>
  <c r="H443" i="14"/>
  <c r="I443" i="14" s="1"/>
  <c r="L442" i="14"/>
  <c r="M442" i="14" s="1"/>
  <c r="J442" i="14"/>
  <c r="K442" i="14" s="1"/>
  <c r="H442" i="14"/>
  <c r="I442" i="14" s="1"/>
  <c r="L441" i="14"/>
  <c r="M441" i="14" s="1"/>
  <c r="J441" i="14"/>
  <c r="K441" i="14" s="1"/>
  <c r="H441" i="14"/>
  <c r="I441" i="14" s="1"/>
  <c r="L440" i="14"/>
  <c r="M440" i="14" s="1"/>
  <c r="J440" i="14"/>
  <c r="K440" i="14" s="1"/>
  <c r="H440" i="14"/>
  <c r="I440" i="14" s="1"/>
  <c r="L439" i="14"/>
  <c r="M439" i="14" s="1"/>
  <c r="J439" i="14"/>
  <c r="K439" i="14" s="1"/>
  <c r="H439" i="14"/>
  <c r="I439" i="14" s="1"/>
  <c r="L438" i="14"/>
  <c r="M438" i="14" s="1"/>
  <c r="J438" i="14"/>
  <c r="K438" i="14" s="1"/>
  <c r="H438" i="14"/>
  <c r="I438" i="14" s="1"/>
  <c r="L437" i="14"/>
  <c r="M437" i="14" s="1"/>
  <c r="J437" i="14"/>
  <c r="K437" i="14" s="1"/>
  <c r="H437" i="14"/>
  <c r="I437" i="14" s="1"/>
  <c r="L436" i="14"/>
  <c r="M436" i="14" s="1"/>
  <c r="J436" i="14"/>
  <c r="K436" i="14" s="1"/>
  <c r="H436" i="14"/>
  <c r="I436" i="14" s="1"/>
  <c r="L435" i="14"/>
  <c r="M435" i="14" s="1"/>
  <c r="J435" i="14"/>
  <c r="K435" i="14" s="1"/>
  <c r="H435" i="14"/>
  <c r="I435" i="14" s="1"/>
  <c r="L434" i="14"/>
  <c r="M434" i="14" s="1"/>
  <c r="J434" i="14"/>
  <c r="K434" i="14" s="1"/>
  <c r="H434" i="14"/>
  <c r="I434" i="14" s="1"/>
  <c r="L433" i="14"/>
  <c r="M433" i="14" s="1"/>
  <c r="J433" i="14"/>
  <c r="K433" i="14" s="1"/>
  <c r="H433" i="14"/>
  <c r="I433" i="14" s="1"/>
  <c r="L432" i="14"/>
  <c r="M432" i="14" s="1"/>
  <c r="J432" i="14"/>
  <c r="K432" i="14" s="1"/>
  <c r="H432" i="14"/>
  <c r="I432" i="14" s="1"/>
  <c r="L431" i="14"/>
  <c r="M431" i="14" s="1"/>
  <c r="K431" i="14"/>
  <c r="J431" i="14"/>
  <c r="H431" i="14"/>
  <c r="I431" i="14" s="1"/>
  <c r="L430" i="14"/>
  <c r="M430" i="14" s="1"/>
  <c r="J430" i="14"/>
  <c r="K430" i="14" s="1"/>
  <c r="H430" i="14"/>
  <c r="I430" i="14" s="1"/>
  <c r="L429" i="14"/>
  <c r="M429" i="14" s="1"/>
  <c r="J429" i="14"/>
  <c r="K429" i="14" s="1"/>
  <c r="H429" i="14"/>
  <c r="I429" i="14" s="1"/>
  <c r="L428" i="14"/>
  <c r="M428" i="14" s="1"/>
  <c r="J428" i="14"/>
  <c r="K428" i="14" s="1"/>
  <c r="H428" i="14"/>
  <c r="I428" i="14" s="1"/>
  <c r="L427" i="14"/>
  <c r="M427" i="14" s="1"/>
  <c r="J427" i="14"/>
  <c r="K427" i="14" s="1"/>
  <c r="H427" i="14"/>
  <c r="I427" i="14" s="1"/>
  <c r="M426" i="14"/>
  <c r="L426" i="14"/>
  <c r="K426" i="14"/>
  <c r="J426" i="14"/>
  <c r="I426" i="14"/>
  <c r="H426" i="14"/>
  <c r="L425" i="14"/>
  <c r="M425" i="14" s="1"/>
  <c r="J425" i="14"/>
  <c r="K425" i="14" s="1"/>
  <c r="H425" i="14"/>
  <c r="I425" i="14" s="1"/>
  <c r="L424" i="14"/>
  <c r="M424" i="14" s="1"/>
  <c r="J424" i="14"/>
  <c r="K424" i="14" s="1"/>
  <c r="H424" i="14"/>
  <c r="I424" i="14" s="1"/>
  <c r="L423" i="14"/>
  <c r="M423" i="14" s="1"/>
  <c r="J423" i="14"/>
  <c r="K423" i="14" s="1"/>
  <c r="H423" i="14"/>
  <c r="I423" i="14" s="1"/>
  <c r="M422" i="14"/>
  <c r="L422" i="14"/>
  <c r="J422" i="14"/>
  <c r="K422" i="14" s="1"/>
  <c r="I422" i="14"/>
  <c r="H422" i="14"/>
  <c r="L421" i="14"/>
  <c r="M421" i="14" s="1"/>
  <c r="J421" i="14"/>
  <c r="K421" i="14" s="1"/>
  <c r="H421" i="14"/>
  <c r="I421" i="14" s="1"/>
  <c r="L420" i="14"/>
  <c r="M420" i="14" s="1"/>
  <c r="J420" i="14"/>
  <c r="K420" i="14" s="1"/>
  <c r="H420" i="14"/>
  <c r="I420" i="14" s="1"/>
  <c r="L419" i="14"/>
  <c r="M419" i="14" s="1"/>
  <c r="J419" i="14"/>
  <c r="K419" i="14" s="1"/>
  <c r="H419" i="14"/>
  <c r="I419" i="14" s="1"/>
  <c r="L418" i="14"/>
  <c r="M418" i="14" s="1"/>
  <c r="J418" i="14"/>
  <c r="K418" i="14" s="1"/>
  <c r="H418" i="14"/>
  <c r="I418" i="14" s="1"/>
  <c r="M417" i="14"/>
  <c r="L417" i="14"/>
  <c r="K417" i="14"/>
  <c r="J417" i="14"/>
  <c r="I417" i="14"/>
  <c r="H417" i="14"/>
  <c r="L416" i="14"/>
  <c r="M416" i="14" s="1"/>
  <c r="J416" i="14"/>
  <c r="K416" i="14" s="1"/>
  <c r="I416" i="14"/>
  <c r="H416" i="14"/>
  <c r="L414" i="14"/>
  <c r="M414" i="14" s="1"/>
  <c r="H414" i="14"/>
  <c r="I414" i="14" s="1"/>
  <c r="M413" i="14"/>
  <c r="L413" i="14"/>
  <c r="K413" i="14"/>
  <c r="J413" i="14"/>
  <c r="I413" i="14"/>
  <c r="H413" i="14"/>
  <c r="L412" i="14"/>
  <c r="M412" i="14" s="1"/>
  <c r="J412" i="14"/>
  <c r="K412" i="14" s="1"/>
  <c r="H412" i="14"/>
  <c r="I412" i="14" s="1"/>
  <c r="L411" i="14"/>
  <c r="M411" i="14" s="1"/>
  <c r="J411" i="14"/>
  <c r="K411" i="14" s="1"/>
  <c r="H411" i="14"/>
  <c r="I411" i="14" s="1"/>
  <c r="L410" i="14"/>
  <c r="M410" i="14" s="1"/>
  <c r="J410" i="14"/>
  <c r="K410" i="14" s="1"/>
  <c r="H410" i="14"/>
  <c r="I410" i="14" s="1"/>
  <c r="L409" i="14"/>
  <c r="M409" i="14" s="1"/>
  <c r="J409" i="14"/>
  <c r="K409" i="14" s="1"/>
  <c r="H409" i="14"/>
  <c r="I409" i="14" s="1"/>
  <c r="L408" i="14"/>
  <c r="M408" i="14" s="1"/>
  <c r="J408" i="14"/>
  <c r="K408" i="14" s="1"/>
  <c r="H408" i="14"/>
  <c r="I408" i="14" s="1"/>
  <c r="L407" i="14"/>
  <c r="M407" i="14" s="1"/>
  <c r="J407" i="14"/>
  <c r="K407" i="14" s="1"/>
  <c r="H407" i="14"/>
  <c r="I407" i="14" s="1"/>
  <c r="L406" i="14"/>
  <c r="M406" i="14" s="1"/>
  <c r="J406" i="14"/>
  <c r="K406" i="14" s="1"/>
  <c r="H406" i="14"/>
  <c r="I406" i="14" s="1"/>
  <c r="L405" i="14"/>
  <c r="M405" i="14" s="1"/>
  <c r="J405" i="14"/>
  <c r="K405" i="14" s="1"/>
  <c r="H405" i="14"/>
  <c r="I405" i="14" s="1"/>
  <c r="L404" i="14"/>
  <c r="M404" i="14" s="1"/>
  <c r="J404" i="14"/>
  <c r="K404" i="14" s="1"/>
  <c r="H404" i="14"/>
  <c r="I404" i="14" s="1"/>
  <c r="L403" i="14"/>
  <c r="M403" i="14" s="1"/>
  <c r="J403" i="14"/>
  <c r="K403" i="14" s="1"/>
  <c r="H403" i="14"/>
  <c r="I403" i="14" s="1"/>
  <c r="L402" i="14"/>
  <c r="M402" i="14" s="1"/>
  <c r="J402" i="14"/>
  <c r="K402" i="14" s="1"/>
  <c r="H402" i="14"/>
  <c r="I402" i="14" s="1"/>
  <c r="L401" i="14"/>
  <c r="M401" i="14" s="1"/>
  <c r="J401" i="14"/>
  <c r="K401" i="14" s="1"/>
  <c r="H401" i="14"/>
  <c r="I401" i="14" s="1"/>
  <c r="L400" i="14"/>
  <c r="M400" i="14" s="1"/>
  <c r="J400" i="14"/>
  <c r="K400" i="14" s="1"/>
  <c r="H400" i="14"/>
  <c r="I400" i="14" s="1"/>
  <c r="L399" i="14"/>
  <c r="M399" i="14" s="1"/>
  <c r="J399" i="14"/>
  <c r="K399" i="14" s="1"/>
  <c r="H399" i="14"/>
  <c r="I399" i="14" s="1"/>
  <c r="L398" i="14"/>
  <c r="M398" i="14" s="1"/>
  <c r="J398" i="14"/>
  <c r="K398" i="14" s="1"/>
  <c r="H398" i="14"/>
  <c r="I398" i="14" s="1"/>
  <c r="L397" i="14"/>
  <c r="M397" i="14" s="1"/>
  <c r="J397" i="14"/>
  <c r="K397" i="14" s="1"/>
  <c r="H397" i="14"/>
  <c r="I397" i="14" s="1"/>
  <c r="L396" i="14"/>
  <c r="M396" i="14" s="1"/>
  <c r="J396" i="14"/>
  <c r="K396" i="14" s="1"/>
  <c r="H396" i="14"/>
  <c r="I396" i="14" s="1"/>
  <c r="L395" i="14"/>
  <c r="M395" i="14" s="1"/>
  <c r="J395" i="14"/>
  <c r="K395" i="14" s="1"/>
  <c r="H395" i="14"/>
  <c r="I395" i="14" s="1"/>
  <c r="L394" i="14"/>
  <c r="M394" i="14" s="1"/>
  <c r="J394" i="14"/>
  <c r="K394" i="14" s="1"/>
  <c r="H394" i="14"/>
  <c r="I394" i="14" s="1"/>
  <c r="L393" i="14"/>
  <c r="M393" i="14" s="1"/>
  <c r="J393" i="14"/>
  <c r="K393" i="14" s="1"/>
  <c r="H393" i="14"/>
  <c r="I393" i="14" s="1"/>
  <c r="L392" i="14"/>
  <c r="M392" i="14" s="1"/>
  <c r="J392" i="14"/>
  <c r="K392" i="14" s="1"/>
  <c r="H392" i="14"/>
  <c r="I392" i="14" s="1"/>
  <c r="M391" i="14"/>
  <c r="L391" i="14"/>
  <c r="J391" i="14"/>
  <c r="K391" i="14" s="1"/>
  <c r="I391" i="14"/>
  <c r="H391" i="14"/>
  <c r="L390" i="14"/>
  <c r="M390" i="14" s="1"/>
  <c r="J390" i="14"/>
  <c r="K390" i="14" s="1"/>
  <c r="H390" i="14"/>
  <c r="I390" i="14" s="1"/>
  <c r="L389" i="14"/>
  <c r="M389" i="14" s="1"/>
  <c r="J389" i="14"/>
  <c r="K389" i="14" s="1"/>
  <c r="H389" i="14"/>
  <c r="I389" i="14" s="1"/>
  <c r="L388" i="14"/>
  <c r="M388" i="14" s="1"/>
  <c r="J388" i="14"/>
  <c r="K388" i="14" s="1"/>
  <c r="H388" i="14"/>
  <c r="I388" i="14" s="1"/>
  <c r="L387" i="14"/>
  <c r="M387" i="14" s="1"/>
  <c r="J387" i="14"/>
  <c r="K387" i="14" s="1"/>
  <c r="H387" i="14"/>
  <c r="I387" i="14" s="1"/>
  <c r="L386" i="14"/>
  <c r="M386" i="14" s="1"/>
  <c r="J386" i="14"/>
  <c r="K386" i="14" s="1"/>
  <c r="H386" i="14"/>
  <c r="I386" i="14" s="1"/>
  <c r="L385" i="14"/>
  <c r="M385" i="14" s="1"/>
  <c r="J385" i="14"/>
  <c r="K385" i="14" s="1"/>
  <c r="H385" i="14"/>
  <c r="I385" i="14" s="1"/>
  <c r="L384" i="14"/>
  <c r="M384" i="14" s="1"/>
  <c r="J384" i="14"/>
  <c r="K384" i="14" s="1"/>
  <c r="H384" i="14"/>
  <c r="I384" i="14" s="1"/>
  <c r="L383" i="14"/>
  <c r="M383" i="14" s="1"/>
  <c r="J383" i="14"/>
  <c r="K383" i="14" s="1"/>
  <c r="H383" i="14"/>
  <c r="I383" i="14" s="1"/>
  <c r="L382" i="14"/>
  <c r="M382" i="14" s="1"/>
  <c r="J382" i="14"/>
  <c r="K382" i="14" s="1"/>
  <c r="H382" i="14"/>
  <c r="I382" i="14" s="1"/>
  <c r="L381" i="14"/>
  <c r="M381" i="14" s="1"/>
  <c r="J381" i="14"/>
  <c r="K381" i="14" s="1"/>
  <c r="H381" i="14"/>
  <c r="I381" i="14" s="1"/>
  <c r="L380" i="14"/>
  <c r="M380" i="14" s="1"/>
  <c r="J380" i="14"/>
  <c r="K380" i="14" s="1"/>
  <c r="H380" i="14"/>
  <c r="I380" i="14" s="1"/>
  <c r="L379" i="14"/>
  <c r="M379" i="14" s="1"/>
  <c r="J379" i="14"/>
  <c r="K379" i="14" s="1"/>
  <c r="H379" i="14"/>
  <c r="I379" i="14" s="1"/>
  <c r="L378" i="14"/>
  <c r="M378" i="14" s="1"/>
  <c r="J378" i="14"/>
  <c r="K378" i="14" s="1"/>
  <c r="H378" i="14"/>
  <c r="I378" i="14" s="1"/>
  <c r="L377" i="14"/>
  <c r="M377" i="14" s="1"/>
  <c r="J377" i="14"/>
  <c r="K377" i="14" s="1"/>
  <c r="H377" i="14"/>
  <c r="I377" i="14" s="1"/>
  <c r="L376" i="14"/>
  <c r="M376" i="14" s="1"/>
  <c r="J376" i="14"/>
  <c r="K376" i="14" s="1"/>
  <c r="H376" i="14"/>
  <c r="I376" i="14" s="1"/>
  <c r="L375" i="14"/>
  <c r="M375" i="14" s="1"/>
  <c r="J375" i="14"/>
  <c r="K375" i="14" s="1"/>
  <c r="H375" i="14"/>
  <c r="I375" i="14" s="1"/>
  <c r="L374" i="14"/>
  <c r="M374" i="14" s="1"/>
  <c r="J374" i="14"/>
  <c r="K374" i="14" s="1"/>
  <c r="H374" i="14"/>
  <c r="I374" i="14" s="1"/>
  <c r="L373" i="14"/>
  <c r="M373" i="14" s="1"/>
  <c r="J373" i="14"/>
  <c r="K373" i="14" s="1"/>
  <c r="H373" i="14"/>
  <c r="I373" i="14" s="1"/>
  <c r="L372" i="14"/>
  <c r="M372" i="14" s="1"/>
  <c r="J372" i="14"/>
  <c r="K372" i="14" s="1"/>
  <c r="H372" i="14"/>
  <c r="I372" i="14" s="1"/>
  <c r="L371" i="14"/>
  <c r="M371" i="14" s="1"/>
  <c r="J371" i="14"/>
  <c r="K371" i="14" s="1"/>
  <c r="H371" i="14"/>
  <c r="I371" i="14" s="1"/>
  <c r="L370" i="14"/>
  <c r="M370" i="14" s="1"/>
  <c r="J370" i="14"/>
  <c r="K370" i="14" s="1"/>
  <c r="H370" i="14"/>
  <c r="I370" i="14" s="1"/>
  <c r="L369" i="14"/>
  <c r="M369" i="14" s="1"/>
  <c r="J369" i="14"/>
  <c r="K369" i="14" s="1"/>
  <c r="H369" i="14"/>
  <c r="I369" i="14" s="1"/>
  <c r="L368" i="14"/>
  <c r="M368" i="14" s="1"/>
  <c r="J368" i="14"/>
  <c r="K368" i="14" s="1"/>
  <c r="H368" i="14"/>
  <c r="I368" i="14" s="1"/>
  <c r="L367" i="14"/>
  <c r="M367" i="14" s="1"/>
  <c r="J367" i="14"/>
  <c r="K367" i="14" s="1"/>
  <c r="H367" i="14"/>
  <c r="I367" i="14" s="1"/>
  <c r="L366" i="14"/>
  <c r="M366" i="14" s="1"/>
  <c r="J366" i="14"/>
  <c r="K366" i="14" s="1"/>
  <c r="H366" i="14"/>
  <c r="I366" i="14" s="1"/>
  <c r="M365" i="14"/>
  <c r="L365" i="14"/>
  <c r="K365" i="14"/>
  <c r="J365" i="14"/>
  <c r="I365" i="14"/>
  <c r="H365" i="14"/>
  <c r="L364" i="14"/>
  <c r="M364" i="14" s="1"/>
  <c r="J364" i="14"/>
  <c r="K364" i="14" s="1"/>
  <c r="H364" i="14"/>
  <c r="I364" i="14" s="1"/>
  <c r="L363" i="14"/>
  <c r="M363" i="14" s="1"/>
  <c r="J363" i="14"/>
  <c r="K363" i="14" s="1"/>
  <c r="H363" i="14"/>
  <c r="I363" i="14" s="1"/>
  <c r="L362" i="14"/>
  <c r="M362" i="14" s="1"/>
  <c r="J362" i="14"/>
  <c r="K362" i="14" s="1"/>
  <c r="H362" i="14"/>
  <c r="I362" i="14" s="1"/>
  <c r="L361" i="14"/>
  <c r="M361" i="14" s="1"/>
  <c r="J361" i="14"/>
  <c r="K361" i="14" s="1"/>
  <c r="H361" i="14"/>
  <c r="I361" i="14" s="1"/>
  <c r="L360" i="14"/>
  <c r="M360" i="14" s="1"/>
  <c r="J360" i="14"/>
  <c r="K360" i="14" s="1"/>
  <c r="H360" i="14"/>
  <c r="I360" i="14" s="1"/>
  <c r="L359" i="14"/>
  <c r="M359" i="14" s="1"/>
  <c r="J359" i="14"/>
  <c r="K359" i="14" s="1"/>
  <c r="H359" i="14"/>
  <c r="I359" i="14" s="1"/>
  <c r="L358" i="14"/>
  <c r="M358" i="14" s="1"/>
  <c r="J358" i="14"/>
  <c r="K358" i="14" s="1"/>
  <c r="H358" i="14"/>
  <c r="I358" i="14" s="1"/>
  <c r="L357" i="14"/>
  <c r="M357" i="14" s="1"/>
  <c r="J357" i="14"/>
  <c r="K357" i="14" s="1"/>
  <c r="H357" i="14"/>
  <c r="I357" i="14" s="1"/>
  <c r="H355" i="14"/>
  <c r="I355" i="14" s="1"/>
  <c r="M354" i="14"/>
  <c r="L354" i="14"/>
  <c r="K354" i="14"/>
  <c r="J354" i="14"/>
  <c r="I354" i="14"/>
  <c r="H354" i="14"/>
  <c r="L353" i="14"/>
  <c r="M353" i="14" s="1"/>
  <c r="J353" i="14"/>
  <c r="K353" i="14" s="1"/>
  <c r="H353" i="14"/>
  <c r="I353" i="14" s="1"/>
  <c r="L352" i="14"/>
  <c r="M352" i="14" s="1"/>
  <c r="J352" i="14"/>
  <c r="K352" i="14" s="1"/>
  <c r="H352" i="14"/>
  <c r="I352" i="14" s="1"/>
  <c r="M351" i="14"/>
  <c r="L351" i="14"/>
  <c r="K351" i="14"/>
  <c r="J351" i="14"/>
  <c r="I351" i="14"/>
  <c r="H351" i="14"/>
  <c r="L350" i="14"/>
  <c r="M350" i="14" s="1"/>
  <c r="J350" i="14"/>
  <c r="K350" i="14" s="1"/>
  <c r="H350" i="14"/>
  <c r="I350" i="14" s="1"/>
  <c r="L349" i="14"/>
  <c r="M349" i="14" s="1"/>
  <c r="J349" i="14"/>
  <c r="K349" i="14" s="1"/>
  <c r="H349" i="14"/>
  <c r="I349" i="14" s="1"/>
  <c r="L348" i="14"/>
  <c r="M348" i="14" s="1"/>
  <c r="J348" i="14"/>
  <c r="K348" i="14" s="1"/>
  <c r="H348" i="14"/>
  <c r="I348" i="14" s="1"/>
  <c r="L347" i="14"/>
  <c r="M347" i="14" s="1"/>
  <c r="J347" i="14"/>
  <c r="K347" i="14" s="1"/>
  <c r="H347" i="14"/>
  <c r="I347" i="14" s="1"/>
  <c r="L346" i="14"/>
  <c r="M346" i="14" s="1"/>
  <c r="J346" i="14"/>
  <c r="K346" i="14" s="1"/>
  <c r="H346" i="14"/>
  <c r="I346" i="14" s="1"/>
  <c r="L345" i="14"/>
  <c r="M345" i="14" s="1"/>
  <c r="J345" i="14"/>
  <c r="K345" i="14" s="1"/>
  <c r="H345" i="14"/>
  <c r="I345" i="14" s="1"/>
  <c r="L344" i="14"/>
  <c r="M344" i="14" s="1"/>
  <c r="J344" i="14"/>
  <c r="K344" i="14" s="1"/>
  <c r="H344" i="14"/>
  <c r="I344" i="14" s="1"/>
  <c r="L343" i="14"/>
  <c r="M343" i="14" s="1"/>
  <c r="J343" i="14"/>
  <c r="K343" i="14" s="1"/>
  <c r="H343" i="14"/>
  <c r="I343" i="14" s="1"/>
  <c r="L342" i="14"/>
  <c r="M342" i="14" s="1"/>
  <c r="J342" i="14"/>
  <c r="K342" i="14" s="1"/>
  <c r="H342" i="14"/>
  <c r="I342" i="14" s="1"/>
  <c r="L341" i="14"/>
  <c r="M341" i="14" s="1"/>
  <c r="J341" i="14"/>
  <c r="K341" i="14" s="1"/>
  <c r="H341" i="14"/>
  <c r="I341" i="14" s="1"/>
  <c r="L340" i="14"/>
  <c r="M340" i="14" s="1"/>
  <c r="J340" i="14"/>
  <c r="K340" i="14" s="1"/>
  <c r="H340" i="14"/>
  <c r="I340" i="14" s="1"/>
  <c r="L339" i="14"/>
  <c r="M339" i="14" s="1"/>
  <c r="J339" i="14"/>
  <c r="K339" i="14" s="1"/>
  <c r="H339" i="14"/>
  <c r="I339" i="14" s="1"/>
  <c r="L338" i="14"/>
  <c r="M338" i="14" s="1"/>
  <c r="J338" i="14"/>
  <c r="K338" i="14" s="1"/>
  <c r="H338" i="14"/>
  <c r="I338" i="14" s="1"/>
  <c r="L337" i="14"/>
  <c r="M337" i="14" s="1"/>
  <c r="J337" i="14"/>
  <c r="K337" i="14" s="1"/>
  <c r="H337" i="14"/>
  <c r="I337" i="14" s="1"/>
  <c r="L336" i="14"/>
  <c r="M336" i="14" s="1"/>
  <c r="J336" i="14"/>
  <c r="K336" i="14" s="1"/>
  <c r="H336" i="14"/>
  <c r="I336" i="14" s="1"/>
  <c r="L335" i="14"/>
  <c r="M335" i="14" s="1"/>
  <c r="J335" i="14"/>
  <c r="K335" i="14" s="1"/>
  <c r="H335" i="14"/>
  <c r="I335" i="14" s="1"/>
  <c r="L334" i="14"/>
  <c r="M334" i="14" s="1"/>
  <c r="J334" i="14"/>
  <c r="K334" i="14" s="1"/>
  <c r="H334" i="14"/>
  <c r="I334" i="14" s="1"/>
  <c r="L333" i="14"/>
  <c r="M333" i="14" s="1"/>
  <c r="J333" i="14"/>
  <c r="K333" i="14" s="1"/>
  <c r="H333" i="14"/>
  <c r="I333" i="14" s="1"/>
  <c r="L332" i="14"/>
  <c r="M332" i="14" s="1"/>
  <c r="J332" i="14"/>
  <c r="K332" i="14" s="1"/>
  <c r="H332" i="14"/>
  <c r="I332" i="14" s="1"/>
  <c r="L331" i="14"/>
  <c r="M331" i="14" s="1"/>
  <c r="J331" i="14"/>
  <c r="K331" i="14" s="1"/>
  <c r="H331" i="14"/>
  <c r="I331" i="14" s="1"/>
  <c r="L330" i="14"/>
  <c r="M330" i="14" s="1"/>
  <c r="J330" i="14"/>
  <c r="K330" i="14" s="1"/>
  <c r="H330" i="14"/>
  <c r="I330" i="14" s="1"/>
  <c r="M329" i="14"/>
  <c r="L329" i="14"/>
  <c r="K329" i="14"/>
  <c r="J329" i="14"/>
  <c r="I329" i="14"/>
  <c r="H329" i="14"/>
  <c r="L328" i="14"/>
  <c r="M328" i="14" s="1"/>
  <c r="J328" i="14"/>
  <c r="K328" i="14" s="1"/>
  <c r="H328" i="14"/>
  <c r="I328" i="14" s="1"/>
  <c r="L327" i="14"/>
  <c r="M327" i="14" s="1"/>
  <c r="J327" i="14"/>
  <c r="K327" i="14" s="1"/>
  <c r="H327" i="14"/>
  <c r="I327" i="14" s="1"/>
  <c r="L326" i="14"/>
  <c r="M326" i="14" s="1"/>
  <c r="J326" i="14"/>
  <c r="K326" i="14" s="1"/>
  <c r="H326" i="14"/>
  <c r="I326" i="14" s="1"/>
  <c r="L325" i="14"/>
  <c r="M325" i="14" s="1"/>
  <c r="J325" i="14"/>
  <c r="K325" i="14" s="1"/>
  <c r="H325" i="14"/>
  <c r="I325" i="14" s="1"/>
  <c r="L324" i="14"/>
  <c r="M324" i="14" s="1"/>
  <c r="J324" i="14"/>
  <c r="K324" i="14" s="1"/>
  <c r="H324" i="14"/>
  <c r="I324" i="14" s="1"/>
  <c r="L323" i="14"/>
  <c r="M323" i="14" s="1"/>
  <c r="J323" i="14"/>
  <c r="K323" i="14" s="1"/>
  <c r="H323" i="14"/>
  <c r="I323" i="14" s="1"/>
  <c r="L322" i="14"/>
  <c r="M322" i="14" s="1"/>
  <c r="J322" i="14"/>
  <c r="K322" i="14" s="1"/>
  <c r="H322" i="14"/>
  <c r="I322" i="14" s="1"/>
  <c r="L321" i="14"/>
  <c r="M321" i="14" s="1"/>
  <c r="J321" i="14"/>
  <c r="K321" i="14" s="1"/>
  <c r="H321" i="14"/>
  <c r="I321" i="14" s="1"/>
  <c r="M320" i="14"/>
  <c r="L320" i="14"/>
  <c r="J320" i="14"/>
  <c r="K320" i="14" s="1"/>
  <c r="I320" i="14"/>
  <c r="H320" i="14"/>
  <c r="L319" i="14"/>
  <c r="M319" i="14" s="1"/>
  <c r="J319" i="14"/>
  <c r="K319" i="14" s="1"/>
  <c r="H319" i="14"/>
  <c r="I319" i="14" s="1"/>
  <c r="L318" i="14"/>
  <c r="M318" i="14" s="1"/>
  <c r="J318" i="14"/>
  <c r="K318" i="14" s="1"/>
  <c r="H318" i="14"/>
  <c r="I318" i="14" s="1"/>
  <c r="L317" i="14"/>
  <c r="M317" i="14" s="1"/>
  <c r="J317" i="14"/>
  <c r="K317" i="14" s="1"/>
  <c r="H317" i="14"/>
  <c r="I317" i="14" s="1"/>
  <c r="L316" i="14"/>
  <c r="M316" i="14" s="1"/>
  <c r="J316" i="14"/>
  <c r="K316" i="14" s="1"/>
  <c r="H316" i="14"/>
  <c r="I316" i="14" s="1"/>
  <c r="L315" i="14"/>
  <c r="M315" i="14" s="1"/>
  <c r="J315" i="14"/>
  <c r="K315" i="14" s="1"/>
  <c r="H315" i="14"/>
  <c r="I315" i="14" s="1"/>
  <c r="L314" i="14"/>
  <c r="M314" i="14" s="1"/>
  <c r="J314" i="14"/>
  <c r="K314" i="14" s="1"/>
  <c r="H314" i="14"/>
  <c r="I314" i="14" s="1"/>
  <c r="L313" i="14"/>
  <c r="M313" i="14" s="1"/>
  <c r="K313" i="14"/>
  <c r="J313" i="14"/>
  <c r="H313" i="14"/>
  <c r="I313" i="14" s="1"/>
  <c r="L312" i="14"/>
  <c r="M312" i="14" s="1"/>
  <c r="J312" i="14"/>
  <c r="K312" i="14" s="1"/>
  <c r="H312" i="14"/>
  <c r="I312" i="14" s="1"/>
  <c r="L311" i="14"/>
  <c r="M311" i="14" s="1"/>
  <c r="J311" i="14"/>
  <c r="K311" i="14" s="1"/>
  <c r="H311" i="14"/>
  <c r="I311" i="14" s="1"/>
  <c r="L310" i="14"/>
  <c r="M310" i="14" s="1"/>
  <c r="J310" i="14"/>
  <c r="K310" i="14" s="1"/>
  <c r="H310" i="14"/>
  <c r="I310" i="14" s="1"/>
  <c r="L309" i="14"/>
  <c r="M309" i="14" s="1"/>
  <c r="J309" i="14"/>
  <c r="K309" i="14" s="1"/>
  <c r="H309" i="14"/>
  <c r="I309" i="14" s="1"/>
  <c r="L308" i="14"/>
  <c r="M308" i="14" s="1"/>
  <c r="J308" i="14"/>
  <c r="K308" i="14" s="1"/>
  <c r="H308" i="14"/>
  <c r="I308" i="14" s="1"/>
  <c r="L307" i="14"/>
  <c r="M307" i="14" s="1"/>
  <c r="J307" i="14"/>
  <c r="K307" i="14" s="1"/>
  <c r="H307" i="14"/>
  <c r="I307" i="14" s="1"/>
  <c r="M306" i="14"/>
  <c r="L306" i="14"/>
  <c r="K306" i="14"/>
  <c r="J306" i="14"/>
  <c r="I306" i="14"/>
  <c r="H306" i="14"/>
  <c r="L305" i="14"/>
  <c r="M305" i="14" s="1"/>
  <c r="J305" i="14"/>
  <c r="K305" i="14" s="1"/>
  <c r="H305" i="14"/>
  <c r="I305" i="14" s="1"/>
  <c r="M304" i="14"/>
  <c r="L304" i="14"/>
  <c r="J304" i="14"/>
  <c r="K304" i="14" s="1"/>
  <c r="I304" i="14"/>
  <c r="H304" i="14"/>
  <c r="L303" i="14"/>
  <c r="M303" i="14" s="1"/>
  <c r="J303" i="14"/>
  <c r="K303" i="14" s="1"/>
  <c r="H303" i="14"/>
  <c r="I303" i="14" s="1"/>
  <c r="L302" i="14"/>
  <c r="M302" i="14" s="1"/>
  <c r="J302" i="14"/>
  <c r="K302" i="14" s="1"/>
  <c r="H302" i="14"/>
  <c r="I302" i="14" s="1"/>
  <c r="L301" i="14"/>
  <c r="M301" i="14" s="1"/>
  <c r="J301" i="14"/>
  <c r="K301" i="14" s="1"/>
  <c r="H301" i="14"/>
  <c r="I301" i="14" s="1"/>
  <c r="L300" i="14"/>
  <c r="M300" i="14" s="1"/>
  <c r="J300" i="14"/>
  <c r="K300" i="14" s="1"/>
  <c r="H300" i="14"/>
  <c r="I300" i="14" s="1"/>
  <c r="L299" i="14"/>
  <c r="M299" i="14" s="1"/>
  <c r="J299" i="14"/>
  <c r="K299" i="14" s="1"/>
  <c r="H299" i="14"/>
  <c r="I299" i="14" s="1"/>
  <c r="L298" i="14"/>
  <c r="M298" i="14" s="1"/>
  <c r="J298" i="14"/>
  <c r="K298" i="14" s="1"/>
  <c r="H298" i="14"/>
  <c r="I298" i="14" s="1"/>
  <c r="H296" i="14"/>
  <c r="I296" i="14" s="1"/>
  <c r="M295" i="14"/>
  <c r="L295" i="14"/>
  <c r="K295" i="14"/>
  <c r="J295" i="14"/>
  <c r="I295" i="14"/>
  <c r="H295" i="14"/>
  <c r="L294" i="14"/>
  <c r="M294" i="14" s="1"/>
  <c r="K294" i="14"/>
  <c r="J294" i="14"/>
  <c r="I294" i="14"/>
  <c r="H294" i="14"/>
  <c r="M293" i="14"/>
  <c r="L293" i="14"/>
  <c r="K293" i="14"/>
  <c r="J293" i="14"/>
  <c r="I293" i="14"/>
  <c r="H293" i="14"/>
  <c r="L292" i="14"/>
  <c r="M292" i="14" s="1"/>
  <c r="K292" i="14"/>
  <c r="J292" i="14"/>
  <c r="I292" i="14"/>
  <c r="H292" i="14"/>
  <c r="M291" i="14"/>
  <c r="L291" i="14"/>
  <c r="K291" i="14"/>
  <c r="J291" i="14"/>
  <c r="I291" i="14"/>
  <c r="H291" i="14"/>
  <c r="M290" i="14"/>
  <c r="L290" i="14"/>
  <c r="K290" i="14"/>
  <c r="J290" i="14"/>
  <c r="I290" i="14"/>
  <c r="H290" i="14"/>
  <c r="L289" i="14"/>
  <c r="M289" i="14" s="1"/>
  <c r="K289" i="14"/>
  <c r="J289" i="14"/>
  <c r="H289" i="14"/>
  <c r="I289" i="14" s="1"/>
  <c r="M288" i="14"/>
  <c r="L288" i="14"/>
  <c r="K288" i="14"/>
  <c r="J288" i="14"/>
  <c r="I288" i="14"/>
  <c r="H288" i="14"/>
  <c r="L287" i="14"/>
  <c r="M287" i="14" s="1"/>
  <c r="J287" i="14"/>
  <c r="K287" i="14" s="1"/>
  <c r="I287" i="14"/>
  <c r="H287" i="14"/>
  <c r="L286" i="14"/>
  <c r="M286" i="14" s="1"/>
  <c r="J286" i="14"/>
  <c r="K286" i="14" s="1"/>
  <c r="I286" i="14"/>
  <c r="H286" i="14"/>
  <c r="M285" i="14"/>
  <c r="L285" i="14"/>
  <c r="K285" i="14"/>
  <c r="J285" i="14"/>
  <c r="H285" i="14"/>
  <c r="I285" i="14" s="1"/>
  <c r="M284" i="14"/>
  <c r="L284" i="14"/>
  <c r="J284" i="14"/>
  <c r="K284" i="14" s="1"/>
  <c r="I284" i="14"/>
  <c r="H284" i="14"/>
  <c r="L283" i="14"/>
  <c r="M283" i="14" s="1"/>
  <c r="K283" i="14"/>
  <c r="J283" i="14"/>
  <c r="I283" i="14"/>
  <c r="H283" i="14"/>
  <c r="M282" i="14"/>
  <c r="L282" i="14"/>
  <c r="J282" i="14"/>
  <c r="K282" i="14" s="1"/>
  <c r="I282" i="14"/>
  <c r="H282" i="14"/>
  <c r="M281" i="14"/>
  <c r="L281" i="14"/>
  <c r="J281" i="14"/>
  <c r="K281" i="14" s="1"/>
  <c r="H281" i="14"/>
  <c r="I281" i="14" s="1"/>
  <c r="M280" i="14"/>
  <c r="L280" i="14"/>
  <c r="K280" i="14"/>
  <c r="J280" i="14"/>
  <c r="I280" i="14"/>
  <c r="H280" i="14"/>
  <c r="L279" i="14"/>
  <c r="M279" i="14" s="1"/>
  <c r="J279" i="14"/>
  <c r="K279" i="14" s="1"/>
  <c r="I279" i="14"/>
  <c r="H279" i="14"/>
  <c r="M278" i="14"/>
  <c r="L278" i="14"/>
  <c r="J278" i="14"/>
  <c r="K278" i="14" s="1"/>
  <c r="I278" i="14"/>
  <c r="H278" i="14"/>
  <c r="M277" i="14"/>
  <c r="L277" i="14"/>
  <c r="K277" i="14"/>
  <c r="J277" i="14"/>
  <c r="H277" i="14"/>
  <c r="I277" i="14" s="1"/>
  <c r="L276" i="14"/>
  <c r="M276" i="14" s="1"/>
  <c r="J276" i="14"/>
  <c r="K276" i="14" s="1"/>
  <c r="I276" i="14"/>
  <c r="H276" i="14"/>
  <c r="L275" i="14"/>
  <c r="M275" i="14" s="1"/>
  <c r="J275" i="14"/>
  <c r="K275" i="14" s="1"/>
  <c r="I275" i="14"/>
  <c r="H275" i="14"/>
  <c r="M274" i="14"/>
  <c r="L274" i="14"/>
  <c r="J274" i="14"/>
  <c r="K274" i="14" s="1"/>
  <c r="I274" i="14"/>
  <c r="H274" i="14"/>
  <c r="L273" i="14"/>
  <c r="M273" i="14" s="1"/>
  <c r="K273" i="14"/>
  <c r="J273" i="14"/>
  <c r="H273" i="14"/>
  <c r="I273" i="14" s="1"/>
  <c r="L272" i="14"/>
  <c r="M272" i="14" s="1"/>
  <c r="K272" i="14"/>
  <c r="J272" i="14"/>
  <c r="I272" i="14"/>
  <c r="H272" i="14"/>
  <c r="L271" i="14"/>
  <c r="M271" i="14" s="1"/>
  <c r="K271" i="14"/>
  <c r="J271" i="14"/>
  <c r="I271" i="14"/>
  <c r="H271" i="14"/>
  <c r="L270" i="14"/>
  <c r="M270" i="14" s="1"/>
  <c r="J270" i="14"/>
  <c r="K270" i="14" s="1"/>
  <c r="I270" i="14"/>
  <c r="H270" i="14"/>
  <c r="L269" i="14"/>
  <c r="M269" i="14" s="1"/>
  <c r="J269" i="14"/>
  <c r="K269" i="14" s="1"/>
  <c r="H269" i="14"/>
  <c r="I269" i="14" s="1"/>
  <c r="M268" i="14"/>
  <c r="L268" i="14"/>
  <c r="K268" i="14"/>
  <c r="J268" i="14"/>
  <c r="I268" i="14"/>
  <c r="H268" i="14"/>
  <c r="L267" i="14"/>
  <c r="M267" i="14" s="1"/>
  <c r="J267" i="14"/>
  <c r="K267" i="14" s="1"/>
  <c r="I267" i="14"/>
  <c r="H267" i="14"/>
  <c r="L266" i="14"/>
  <c r="M266" i="14" s="1"/>
  <c r="J266" i="14"/>
  <c r="K266" i="14" s="1"/>
  <c r="I266" i="14"/>
  <c r="H266" i="14"/>
  <c r="L265" i="14"/>
  <c r="M265" i="14" s="1"/>
  <c r="J265" i="14"/>
  <c r="K265" i="14" s="1"/>
  <c r="H265" i="14"/>
  <c r="I265" i="14" s="1"/>
  <c r="M264" i="14"/>
  <c r="L264" i="14"/>
  <c r="J264" i="14"/>
  <c r="K264" i="14" s="1"/>
  <c r="I264" i="14"/>
  <c r="H264" i="14"/>
  <c r="L263" i="14"/>
  <c r="M263" i="14" s="1"/>
  <c r="K263" i="14"/>
  <c r="J263" i="14"/>
  <c r="H263" i="14"/>
  <c r="I263" i="14" s="1"/>
  <c r="L262" i="14"/>
  <c r="M262" i="14" s="1"/>
  <c r="J262" i="14"/>
  <c r="K262" i="14" s="1"/>
  <c r="I262" i="14"/>
  <c r="H262" i="14"/>
  <c r="L261" i="14"/>
  <c r="M261" i="14" s="1"/>
  <c r="J261" i="14"/>
  <c r="K261" i="14" s="1"/>
  <c r="H261" i="14"/>
  <c r="I261" i="14" s="1"/>
  <c r="L260" i="14"/>
  <c r="M260" i="14" s="1"/>
  <c r="J260" i="14"/>
  <c r="K260" i="14" s="1"/>
  <c r="I260" i="14"/>
  <c r="H260" i="14"/>
  <c r="L259" i="14"/>
  <c r="M259" i="14" s="1"/>
  <c r="K259" i="14"/>
  <c r="J259" i="14"/>
  <c r="H259" i="14"/>
  <c r="I259" i="14" s="1"/>
  <c r="L258" i="14"/>
  <c r="M258" i="14" s="1"/>
  <c r="J258" i="14"/>
  <c r="K258" i="14" s="1"/>
  <c r="I258" i="14"/>
  <c r="H258" i="14"/>
  <c r="L257" i="14"/>
  <c r="M257" i="14" s="1"/>
  <c r="J257" i="14"/>
  <c r="K257" i="14" s="1"/>
  <c r="H257" i="14"/>
  <c r="I257" i="14" s="1"/>
  <c r="M256" i="14"/>
  <c r="L256" i="14"/>
  <c r="K256" i="14"/>
  <c r="J256" i="14"/>
  <c r="I256" i="14"/>
  <c r="H256" i="14"/>
  <c r="L255" i="14"/>
  <c r="M255" i="14" s="1"/>
  <c r="J255" i="14"/>
  <c r="K255" i="14" s="1"/>
  <c r="H255" i="14"/>
  <c r="I255" i="14" s="1"/>
  <c r="M254" i="14"/>
  <c r="L254" i="14"/>
  <c r="K254" i="14"/>
  <c r="J254" i="14"/>
  <c r="I254" i="14"/>
  <c r="H254" i="14"/>
  <c r="L253" i="14"/>
  <c r="M253" i="14" s="1"/>
  <c r="J253" i="14"/>
  <c r="K253" i="14" s="1"/>
  <c r="H253" i="14"/>
  <c r="I253" i="14" s="1"/>
  <c r="M252" i="14"/>
  <c r="L252" i="14"/>
  <c r="J252" i="14"/>
  <c r="K252" i="14" s="1"/>
  <c r="I252" i="14"/>
  <c r="H252" i="14"/>
  <c r="L251" i="14"/>
  <c r="M251" i="14" s="1"/>
  <c r="K251" i="14"/>
  <c r="J251" i="14"/>
  <c r="H251" i="14"/>
  <c r="I251" i="14" s="1"/>
  <c r="L250" i="14"/>
  <c r="M250" i="14" s="1"/>
  <c r="J250" i="14"/>
  <c r="K250" i="14" s="1"/>
  <c r="I250" i="14"/>
  <c r="H250" i="14"/>
  <c r="L249" i="14"/>
  <c r="M249" i="14" s="1"/>
  <c r="J249" i="14"/>
  <c r="K249" i="14" s="1"/>
  <c r="H249" i="14"/>
  <c r="I249" i="14" s="1"/>
  <c r="L248" i="14"/>
  <c r="M248" i="14" s="1"/>
  <c r="J248" i="14"/>
  <c r="K248" i="14" s="1"/>
  <c r="I248" i="14"/>
  <c r="H248" i="14"/>
  <c r="L247" i="14"/>
  <c r="M247" i="14" s="1"/>
  <c r="K247" i="14"/>
  <c r="J247" i="14"/>
  <c r="H247" i="14"/>
  <c r="I247" i="14" s="1"/>
  <c r="L246" i="14"/>
  <c r="M246" i="14" s="1"/>
  <c r="J246" i="14"/>
  <c r="K246" i="14" s="1"/>
  <c r="I246" i="14"/>
  <c r="H246" i="14"/>
  <c r="M245" i="14"/>
  <c r="L245" i="14"/>
  <c r="J245" i="14"/>
  <c r="K245" i="14" s="1"/>
  <c r="I245" i="14"/>
  <c r="H245" i="14"/>
  <c r="M244" i="14"/>
  <c r="L244" i="14"/>
  <c r="J244" i="14"/>
  <c r="K244" i="14" s="1"/>
  <c r="I244" i="14"/>
  <c r="H244" i="14"/>
  <c r="L243" i="14"/>
  <c r="M243" i="14" s="1"/>
  <c r="K243" i="14"/>
  <c r="J243" i="14"/>
  <c r="H243" i="14"/>
  <c r="I243" i="14" s="1"/>
  <c r="L242" i="14"/>
  <c r="M242" i="14" s="1"/>
  <c r="J242" i="14"/>
  <c r="K242" i="14" s="1"/>
  <c r="I242" i="14"/>
  <c r="H242" i="14"/>
  <c r="L241" i="14"/>
  <c r="M241" i="14" s="1"/>
  <c r="J241" i="14"/>
  <c r="K241" i="14" s="1"/>
  <c r="H241" i="14"/>
  <c r="I241" i="14" s="1"/>
  <c r="M240" i="14"/>
  <c r="L240" i="14"/>
  <c r="K240" i="14"/>
  <c r="J240" i="14"/>
  <c r="I240" i="14"/>
  <c r="H240" i="14"/>
  <c r="L239" i="14"/>
  <c r="M239" i="14" s="1"/>
  <c r="K239" i="14"/>
  <c r="J239" i="14"/>
  <c r="H239" i="14"/>
  <c r="I239" i="14" s="1"/>
  <c r="H237" i="14"/>
  <c r="I237" i="14" s="1"/>
  <c r="M236" i="14"/>
  <c r="L236" i="14"/>
  <c r="K236" i="14"/>
  <c r="J236" i="14"/>
  <c r="I236" i="14"/>
  <c r="H236" i="14"/>
  <c r="L235" i="14"/>
  <c r="M235" i="14" s="1"/>
  <c r="J235" i="14"/>
  <c r="K235" i="14" s="1"/>
  <c r="H235" i="14"/>
  <c r="I235" i="14" s="1"/>
  <c r="M234" i="14"/>
  <c r="L234" i="14"/>
  <c r="J234" i="14"/>
  <c r="K234" i="14" s="1"/>
  <c r="I234" i="14"/>
  <c r="H234" i="14"/>
  <c r="L233" i="14"/>
  <c r="M233" i="14" s="1"/>
  <c r="K233" i="14"/>
  <c r="J233" i="14"/>
  <c r="I233" i="14"/>
  <c r="H233" i="14"/>
  <c r="L232" i="14"/>
  <c r="M232" i="14" s="1"/>
  <c r="K232" i="14"/>
  <c r="J232" i="14"/>
  <c r="H232" i="14"/>
  <c r="I232" i="14" s="1"/>
  <c r="M231" i="14"/>
  <c r="L231" i="14"/>
  <c r="J231" i="14"/>
  <c r="K231" i="14" s="1"/>
  <c r="H231" i="14"/>
  <c r="I231" i="14" s="1"/>
  <c r="L230" i="14"/>
  <c r="M230" i="14" s="1"/>
  <c r="J230" i="14"/>
  <c r="K230" i="14" s="1"/>
  <c r="H230" i="14"/>
  <c r="I230" i="14" s="1"/>
  <c r="L229" i="14"/>
  <c r="M229" i="14" s="1"/>
  <c r="J229" i="14"/>
  <c r="K229" i="14" s="1"/>
  <c r="I229" i="14"/>
  <c r="H229" i="14"/>
  <c r="L228" i="14"/>
  <c r="M228" i="14" s="1"/>
  <c r="J228" i="14"/>
  <c r="K228" i="14" s="1"/>
  <c r="H228" i="14"/>
  <c r="I228" i="14" s="1"/>
  <c r="M227" i="14"/>
  <c r="L227" i="14"/>
  <c r="J227" i="14"/>
  <c r="K227" i="14" s="1"/>
  <c r="H227" i="14"/>
  <c r="I227" i="14" s="1"/>
  <c r="L226" i="14"/>
  <c r="M226" i="14" s="1"/>
  <c r="K226" i="14"/>
  <c r="J226" i="14"/>
  <c r="H226" i="14"/>
  <c r="I226" i="14" s="1"/>
  <c r="L225" i="14"/>
  <c r="M225" i="14" s="1"/>
  <c r="J225" i="14"/>
  <c r="K225" i="14" s="1"/>
  <c r="I225" i="14"/>
  <c r="H225" i="14"/>
  <c r="L224" i="14"/>
  <c r="M224" i="14" s="1"/>
  <c r="J224" i="14"/>
  <c r="K224" i="14" s="1"/>
  <c r="H224" i="14"/>
  <c r="I224" i="14" s="1"/>
  <c r="L223" i="14"/>
  <c r="M223" i="14" s="1"/>
  <c r="J223" i="14"/>
  <c r="K223" i="14" s="1"/>
  <c r="H223" i="14"/>
  <c r="I223" i="14" s="1"/>
  <c r="L222" i="14"/>
  <c r="M222" i="14" s="1"/>
  <c r="J222" i="14"/>
  <c r="K222" i="14" s="1"/>
  <c r="H222" i="14"/>
  <c r="I222" i="14" s="1"/>
  <c r="L221" i="14"/>
  <c r="M221" i="14" s="1"/>
  <c r="J221" i="14"/>
  <c r="K221" i="14" s="1"/>
  <c r="I221" i="14"/>
  <c r="H221" i="14"/>
  <c r="L220" i="14"/>
  <c r="M220" i="14" s="1"/>
  <c r="J220" i="14"/>
  <c r="K220" i="14" s="1"/>
  <c r="H220" i="14"/>
  <c r="I220" i="14" s="1"/>
  <c r="L219" i="14"/>
  <c r="M219" i="14" s="1"/>
  <c r="J219" i="14"/>
  <c r="K219" i="14" s="1"/>
  <c r="H219" i="14"/>
  <c r="I219" i="14" s="1"/>
  <c r="L218" i="14"/>
  <c r="M218" i="14" s="1"/>
  <c r="K218" i="14"/>
  <c r="J218" i="14"/>
  <c r="H218" i="14"/>
  <c r="I218" i="14" s="1"/>
  <c r="L217" i="14"/>
  <c r="M217" i="14" s="1"/>
  <c r="J217" i="14"/>
  <c r="K217" i="14" s="1"/>
  <c r="I217" i="14"/>
  <c r="H217" i="14"/>
  <c r="L216" i="14"/>
  <c r="M216" i="14" s="1"/>
  <c r="J216" i="14"/>
  <c r="K216" i="14" s="1"/>
  <c r="H216" i="14"/>
  <c r="I216" i="14" s="1"/>
  <c r="M215" i="14"/>
  <c r="L215" i="14"/>
  <c r="J215" i="14"/>
  <c r="K215" i="14" s="1"/>
  <c r="H215" i="14"/>
  <c r="I215" i="14" s="1"/>
  <c r="L214" i="14"/>
  <c r="M214" i="14" s="1"/>
  <c r="J214" i="14"/>
  <c r="K214" i="14" s="1"/>
  <c r="H214" i="14"/>
  <c r="I214" i="14" s="1"/>
  <c r="L213" i="14"/>
  <c r="M213" i="14" s="1"/>
  <c r="J213" i="14"/>
  <c r="K213" i="14" s="1"/>
  <c r="I213" i="14"/>
  <c r="H213" i="14"/>
  <c r="L212" i="14"/>
  <c r="M212" i="14" s="1"/>
  <c r="J212" i="14"/>
  <c r="K212" i="14" s="1"/>
  <c r="H212" i="14"/>
  <c r="I212" i="14" s="1"/>
  <c r="L211" i="14"/>
  <c r="M211" i="14" s="1"/>
  <c r="J211" i="14"/>
  <c r="K211" i="14" s="1"/>
  <c r="H211" i="14"/>
  <c r="I211" i="14" s="1"/>
  <c r="L210" i="14"/>
  <c r="M210" i="14" s="1"/>
  <c r="J210" i="14"/>
  <c r="K210" i="14" s="1"/>
  <c r="H210" i="14"/>
  <c r="I210" i="14" s="1"/>
  <c r="L209" i="14"/>
  <c r="M209" i="14" s="1"/>
  <c r="J209" i="14"/>
  <c r="K209" i="14" s="1"/>
  <c r="I209" i="14"/>
  <c r="H209" i="14"/>
  <c r="L208" i="14"/>
  <c r="M208" i="14" s="1"/>
  <c r="J208" i="14"/>
  <c r="K208" i="14" s="1"/>
  <c r="H208" i="14"/>
  <c r="I208" i="14" s="1"/>
  <c r="L207" i="14"/>
  <c r="M207" i="14" s="1"/>
  <c r="J207" i="14"/>
  <c r="K207" i="14" s="1"/>
  <c r="H207" i="14"/>
  <c r="I207" i="14" s="1"/>
  <c r="L206" i="14"/>
  <c r="M206" i="14" s="1"/>
  <c r="K206" i="14"/>
  <c r="J206" i="14"/>
  <c r="H206" i="14"/>
  <c r="I206" i="14" s="1"/>
  <c r="L205" i="14"/>
  <c r="M205" i="14" s="1"/>
  <c r="J205" i="14"/>
  <c r="K205" i="14" s="1"/>
  <c r="I205" i="14"/>
  <c r="H205" i="14"/>
  <c r="L204" i="14"/>
  <c r="M204" i="14" s="1"/>
  <c r="J204" i="14"/>
  <c r="K204" i="14" s="1"/>
  <c r="H204" i="14"/>
  <c r="I204" i="14" s="1"/>
  <c r="L203" i="14"/>
  <c r="M203" i="14" s="1"/>
  <c r="J203" i="14"/>
  <c r="K203" i="14" s="1"/>
  <c r="H203" i="14"/>
  <c r="I203" i="14" s="1"/>
  <c r="L202" i="14"/>
  <c r="M202" i="14" s="1"/>
  <c r="J202" i="14"/>
  <c r="K202" i="14" s="1"/>
  <c r="H202" i="14"/>
  <c r="I202" i="14" s="1"/>
  <c r="L201" i="14"/>
  <c r="M201" i="14" s="1"/>
  <c r="J201" i="14"/>
  <c r="K201" i="14" s="1"/>
  <c r="I201" i="14"/>
  <c r="H201" i="14"/>
  <c r="L200" i="14"/>
  <c r="M200" i="14" s="1"/>
  <c r="J200" i="14"/>
  <c r="K200" i="14" s="1"/>
  <c r="H200" i="14"/>
  <c r="I200" i="14" s="1"/>
  <c r="L199" i="14"/>
  <c r="M199" i="14" s="1"/>
  <c r="J199" i="14"/>
  <c r="K199" i="14" s="1"/>
  <c r="H199" i="14"/>
  <c r="I199" i="14" s="1"/>
  <c r="L198" i="14"/>
  <c r="M198" i="14" s="1"/>
  <c r="J198" i="14"/>
  <c r="K198" i="14" s="1"/>
  <c r="H198" i="14"/>
  <c r="I198" i="14" s="1"/>
  <c r="L197" i="14"/>
  <c r="M197" i="14" s="1"/>
  <c r="J197" i="14"/>
  <c r="K197" i="14" s="1"/>
  <c r="I197" i="14"/>
  <c r="H197" i="14"/>
  <c r="L196" i="14"/>
  <c r="M196" i="14" s="1"/>
  <c r="J196" i="14"/>
  <c r="K196" i="14" s="1"/>
  <c r="H196" i="14"/>
  <c r="I196" i="14" s="1"/>
  <c r="L195" i="14"/>
  <c r="M195" i="14" s="1"/>
  <c r="K195" i="14"/>
  <c r="J195" i="14"/>
  <c r="H195" i="14"/>
  <c r="I195" i="14" s="1"/>
  <c r="L194" i="14"/>
  <c r="M194" i="14" s="1"/>
  <c r="K194" i="14"/>
  <c r="J194" i="14"/>
  <c r="H194" i="14"/>
  <c r="I194" i="14" s="1"/>
  <c r="L193" i="14"/>
  <c r="M193" i="14" s="1"/>
  <c r="J193" i="14"/>
  <c r="K193" i="14" s="1"/>
  <c r="I193" i="14"/>
  <c r="H193" i="14"/>
  <c r="L192" i="14"/>
  <c r="M192" i="14" s="1"/>
  <c r="J192" i="14"/>
  <c r="K192" i="14" s="1"/>
  <c r="H192" i="14"/>
  <c r="I192" i="14" s="1"/>
  <c r="L191" i="14"/>
  <c r="M191" i="14" s="1"/>
  <c r="J191" i="14"/>
  <c r="K191" i="14" s="1"/>
  <c r="H191" i="14"/>
  <c r="I191" i="14" s="1"/>
  <c r="L190" i="14"/>
  <c r="M190" i="14" s="1"/>
  <c r="K190" i="14"/>
  <c r="J190" i="14"/>
  <c r="H190" i="14"/>
  <c r="I190" i="14" s="1"/>
  <c r="L189" i="14"/>
  <c r="M189" i="14" s="1"/>
  <c r="J189" i="14"/>
  <c r="K189" i="14" s="1"/>
  <c r="I189" i="14"/>
  <c r="H189" i="14"/>
  <c r="L188" i="14"/>
  <c r="M188" i="14" s="1"/>
  <c r="J188" i="14"/>
  <c r="K188" i="14" s="1"/>
  <c r="H188" i="14"/>
  <c r="I188" i="14" s="1"/>
  <c r="L187" i="14"/>
  <c r="M187" i="14" s="1"/>
  <c r="J187" i="14"/>
  <c r="K187" i="14" s="1"/>
  <c r="H187" i="14"/>
  <c r="I187" i="14" s="1"/>
  <c r="M186" i="14"/>
  <c r="L186" i="14"/>
  <c r="K186" i="14"/>
  <c r="J186" i="14"/>
  <c r="I186" i="14"/>
  <c r="H186" i="14"/>
  <c r="L185" i="14"/>
  <c r="M185" i="14" s="1"/>
  <c r="J185" i="14"/>
  <c r="K185" i="14" s="1"/>
  <c r="I185" i="14"/>
  <c r="H185" i="14"/>
  <c r="L184" i="14"/>
  <c r="M184" i="14" s="1"/>
  <c r="J184" i="14"/>
  <c r="K184" i="14" s="1"/>
  <c r="H184" i="14"/>
  <c r="I184" i="14" s="1"/>
  <c r="L183" i="14"/>
  <c r="M183" i="14" s="1"/>
  <c r="J183" i="14"/>
  <c r="K183" i="14" s="1"/>
  <c r="H183" i="14"/>
  <c r="I183" i="14" s="1"/>
  <c r="L182" i="14"/>
  <c r="M182" i="14" s="1"/>
  <c r="K182" i="14"/>
  <c r="J182" i="14"/>
  <c r="H182" i="14"/>
  <c r="I182" i="14" s="1"/>
  <c r="M181" i="14"/>
  <c r="L181" i="14"/>
  <c r="J181" i="14"/>
  <c r="K181" i="14" s="1"/>
  <c r="I181" i="14"/>
  <c r="H181" i="14"/>
  <c r="L180" i="14"/>
  <c r="M180" i="14" s="1"/>
  <c r="J180" i="14"/>
  <c r="K180" i="14" s="1"/>
  <c r="H180" i="14"/>
  <c r="I180" i="14" s="1"/>
  <c r="H178" i="14"/>
  <c r="I178" i="14" s="1"/>
  <c r="M177" i="14"/>
  <c r="L177" i="14"/>
  <c r="K177" i="14"/>
  <c r="J177" i="14"/>
  <c r="I177" i="14"/>
  <c r="H177" i="14"/>
  <c r="M176" i="14"/>
  <c r="L176" i="14"/>
  <c r="K176" i="14"/>
  <c r="J176" i="14"/>
  <c r="I176" i="14"/>
  <c r="H176" i="14"/>
  <c r="L175" i="14"/>
  <c r="M175" i="14" s="1"/>
  <c r="J175" i="14"/>
  <c r="K175" i="14" s="1"/>
  <c r="H175" i="14"/>
  <c r="I175" i="14" s="1"/>
  <c r="M174" i="14"/>
  <c r="L174" i="14"/>
  <c r="K174" i="14"/>
  <c r="J174" i="14"/>
  <c r="I174" i="14"/>
  <c r="H174" i="14"/>
  <c r="M173" i="14"/>
  <c r="L173" i="14"/>
  <c r="K173" i="14"/>
  <c r="J173" i="14"/>
  <c r="I173" i="14"/>
  <c r="H173" i="14"/>
  <c r="L172" i="14"/>
  <c r="M172" i="14" s="1"/>
  <c r="J172" i="14"/>
  <c r="K172" i="14" s="1"/>
  <c r="I172" i="14"/>
  <c r="H172" i="14"/>
  <c r="L171" i="14"/>
  <c r="M171" i="14" s="1"/>
  <c r="J171" i="14"/>
  <c r="K171" i="14" s="1"/>
  <c r="H171" i="14"/>
  <c r="I171" i="14" s="1"/>
  <c r="L170" i="14"/>
  <c r="M170" i="14" s="1"/>
  <c r="K170" i="14"/>
  <c r="J170" i="14"/>
  <c r="H170" i="14"/>
  <c r="I170" i="14" s="1"/>
  <c r="L169" i="14"/>
  <c r="M169" i="14" s="1"/>
  <c r="K169" i="14"/>
  <c r="J169" i="14"/>
  <c r="I169" i="14"/>
  <c r="H169" i="14"/>
  <c r="L168" i="14"/>
  <c r="M168" i="14" s="1"/>
  <c r="K168" i="14"/>
  <c r="J168" i="14"/>
  <c r="I168" i="14"/>
  <c r="H168" i="14"/>
  <c r="L167" i="14"/>
  <c r="M167" i="14" s="1"/>
  <c r="J167" i="14"/>
  <c r="K167" i="14" s="1"/>
  <c r="H167" i="14"/>
  <c r="I167" i="14" s="1"/>
  <c r="L166" i="14"/>
  <c r="M166" i="14" s="1"/>
  <c r="J166" i="14"/>
  <c r="K166" i="14" s="1"/>
  <c r="H166" i="14"/>
  <c r="I166" i="14" s="1"/>
  <c r="L165" i="14"/>
  <c r="M165" i="14" s="1"/>
  <c r="J165" i="14"/>
  <c r="K165" i="14" s="1"/>
  <c r="I165" i="14"/>
  <c r="H165" i="14"/>
  <c r="L164" i="14"/>
  <c r="M164" i="14" s="1"/>
  <c r="J164" i="14"/>
  <c r="K164" i="14" s="1"/>
  <c r="I164" i="14"/>
  <c r="H164" i="14"/>
  <c r="L163" i="14"/>
  <c r="M163" i="14" s="1"/>
  <c r="J163" i="14"/>
  <c r="K163" i="14" s="1"/>
  <c r="H163" i="14"/>
  <c r="I163" i="14" s="1"/>
  <c r="L162" i="14"/>
  <c r="M162" i="14" s="1"/>
  <c r="J162" i="14"/>
  <c r="K162" i="14" s="1"/>
  <c r="H162" i="14"/>
  <c r="I162" i="14" s="1"/>
  <c r="L161" i="14"/>
  <c r="M161" i="14" s="1"/>
  <c r="K161" i="14"/>
  <c r="J161" i="14"/>
  <c r="I161" i="14"/>
  <c r="H161" i="14"/>
  <c r="L160" i="14"/>
  <c r="M160" i="14" s="1"/>
  <c r="J160" i="14"/>
  <c r="K160" i="14" s="1"/>
  <c r="I160" i="14"/>
  <c r="H160" i="14"/>
  <c r="M159" i="14"/>
  <c r="L159" i="14"/>
  <c r="J159" i="14"/>
  <c r="K159" i="14" s="1"/>
  <c r="H159" i="14"/>
  <c r="I159" i="14" s="1"/>
  <c r="L158" i="14"/>
  <c r="M158" i="14" s="1"/>
  <c r="J158" i="14"/>
  <c r="K158" i="14" s="1"/>
  <c r="H158" i="14"/>
  <c r="I158" i="14" s="1"/>
  <c r="L157" i="14"/>
  <c r="M157" i="14" s="1"/>
  <c r="J157" i="14"/>
  <c r="K157" i="14" s="1"/>
  <c r="I157" i="14"/>
  <c r="H157" i="14"/>
  <c r="L156" i="14"/>
  <c r="M156" i="14" s="1"/>
  <c r="J156" i="14"/>
  <c r="K156" i="14" s="1"/>
  <c r="I156" i="14"/>
  <c r="H156" i="14"/>
  <c r="L155" i="14"/>
  <c r="M155" i="14" s="1"/>
  <c r="J155" i="14"/>
  <c r="K155" i="14" s="1"/>
  <c r="H155" i="14"/>
  <c r="I155" i="14" s="1"/>
  <c r="L154" i="14"/>
  <c r="M154" i="14" s="1"/>
  <c r="J154" i="14"/>
  <c r="K154" i="14" s="1"/>
  <c r="H154" i="14"/>
  <c r="I154" i="14" s="1"/>
  <c r="L153" i="14"/>
  <c r="M153" i="14" s="1"/>
  <c r="J153" i="14"/>
  <c r="K153" i="14" s="1"/>
  <c r="I153" i="14"/>
  <c r="H153" i="14"/>
  <c r="M152" i="14"/>
  <c r="L152" i="14"/>
  <c r="K152" i="14"/>
  <c r="J152" i="14"/>
  <c r="I152" i="14"/>
  <c r="H152" i="14"/>
  <c r="L151" i="14"/>
  <c r="M151" i="14" s="1"/>
  <c r="J151" i="14"/>
  <c r="K151" i="14" s="1"/>
  <c r="H151" i="14"/>
  <c r="I151" i="14" s="1"/>
  <c r="L150" i="14"/>
  <c r="M150" i="14" s="1"/>
  <c r="J150" i="14"/>
  <c r="K150" i="14" s="1"/>
  <c r="H150" i="14"/>
  <c r="I150" i="14" s="1"/>
  <c r="L149" i="14"/>
  <c r="M149" i="14" s="1"/>
  <c r="K149" i="14"/>
  <c r="J149" i="14"/>
  <c r="I149" i="14"/>
  <c r="H149" i="14"/>
  <c r="L148" i="14"/>
  <c r="M148" i="14" s="1"/>
  <c r="J148" i="14"/>
  <c r="K148" i="14" s="1"/>
  <c r="I148" i="14"/>
  <c r="H148" i="14"/>
  <c r="M147" i="14"/>
  <c r="L147" i="14"/>
  <c r="J147" i="14"/>
  <c r="K147" i="14" s="1"/>
  <c r="H147" i="14"/>
  <c r="I147" i="14" s="1"/>
  <c r="L146" i="14"/>
  <c r="M146" i="14" s="1"/>
  <c r="J146" i="14"/>
  <c r="K146" i="14" s="1"/>
  <c r="H146" i="14"/>
  <c r="I146" i="14" s="1"/>
  <c r="L145" i="14"/>
  <c r="M145" i="14" s="1"/>
  <c r="J145" i="14"/>
  <c r="K145" i="14" s="1"/>
  <c r="I145" i="14"/>
  <c r="H145" i="14"/>
  <c r="M144" i="14"/>
  <c r="L144" i="14"/>
  <c r="J144" i="14"/>
  <c r="K144" i="14" s="1"/>
  <c r="I144" i="14"/>
  <c r="H144" i="14"/>
  <c r="M143" i="14"/>
  <c r="L143" i="14"/>
  <c r="J143" i="14"/>
  <c r="K143" i="14" s="1"/>
  <c r="H143" i="14"/>
  <c r="I143" i="14" s="1"/>
  <c r="M142" i="14"/>
  <c r="L142" i="14"/>
  <c r="J142" i="14"/>
  <c r="K142" i="14" s="1"/>
  <c r="H142" i="14"/>
  <c r="I142" i="14" s="1"/>
  <c r="L141" i="14"/>
  <c r="M141" i="14" s="1"/>
  <c r="K141" i="14"/>
  <c r="J141" i="14"/>
  <c r="I141" i="14"/>
  <c r="H141" i="14"/>
  <c r="L140" i="14"/>
  <c r="M140" i="14" s="1"/>
  <c r="J140" i="14"/>
  <c r="K140" i="14" s="1"/>
  <c r="I140" i="14"/>
  <c r="H140" i="14"/>
  <c r="M139" i="14"/>
  <c r="L139" i="14"/>
  <c r="J139" i="14"/>
  <c r="K139" i="14" s="1"/>
  <c r="H139" i="14"/>
  <c r="I139" i="14" s="1"/>
  <c r="L138" i="14"/>
  <c r="M138" i="14" s="1"/>
  <c r="K138" i="14"/>
  <c r="J138" i="14"/>
  <c r="H138" i="14"/>
  <c r="I138" i="14" s="1"/>
  <c r="L137" i="14"/>
  <c r="M137" i="14" s="1"/>
  <c r="K137" i="14"/>
  <c r="J137" i="14"/>
  <c r="I137" i="14"/>
  <c r="H137" i="14"/>
  <c r="M136" i="14"/>
  <c r="L136" i="14"/>
  <c r="K136" i="14"/>
  <c r="J136" i="14"/>
  <c r="I136" i="14"/>
  <c r="H136" i="14"/>
  <c r="L135" i="14"/>
  <c r="M135" i="14" s="1"/>
  <c r="J135" i="14"/>
  <c r="K135" i="14" s="1"/>
  <c r="H135" i="14"/>
  <c r="I135" i="14" s="1"/>
  <c r="M134" i="14"/>
  <c r="L134" i="14"/>
  <c r="K134" i="14"/>
  <c r="J134" i="14"/>
  <c r="I134" i="14"/>
  <c r="H134" i="14"/>
  <c r="L133" i="14"/>
  <c r="M133" i="14" s="1"/>
  <c r="J133" i="14"/>
  <c r="K133" i="14" s="1"/>
  <c r="I133" i="14"/>
  <c r="H133" i="14"/>
  <c r="L132" i="14"/>
  <c r="M132" i="14" s="1"/>
  <c r="J132" i="14"/>
  <c r="K132" i="14" s="1"/>
  <c r="I132" i="14"/>
  <c r="H132" i="14"/>
  <c r="L131" i="14"/>
  <c r="M131" i="14" s="1"/>
  <c r="K131" i="14"/>
  <c r="J131" i="14"/>
  <c r="H131" i="14"/>
  <c r="I131" i="14" s="1"/>
  <c r="M130" i="14"/>
  <c r="L130" i="14"/>
  <c r="K130" i="14"/>
  <c r="J130" i="14"/>
  <c r="H130" i="14"/>
  <c r="I130" i="14" s="1"/>
  <c r="M129" i="14"/>
  <c r="L129" i="14"/>
  <c r="K129" i="14"/>
  <c r="J129" i="14"/>
  <c r="I129" i="14"/>
  <c r="H129" i="14"/>
  <c r="L128" i="14"/>
  <c r="M128" i="14" s="1"/>
  <c r="J128" i="14"/>
  <c r="K128" i="14" s="1"/>
  <c r="I128" i="14"/>
  <c r="H128" i="14"/>
  <c r="L127" i="14"/>
  <c r="M127" i="14" s="1"/>
  <c r="J127" i="14"/>
  <c r="K127" i="14" s="1"/>
  <c r="H127" i="14"/>
  <c r="I127" i="14" s="1"/>
  <c r="L126" i="14"/>
  <c r="M126" i="14" s="1"/>
  <c r="J126" i="14"/>
  <c r="K126" i="14" s="1"/>
  <c r="H126" i="14"/>
  <c r="I126" i="14" s="1"/>
  <c r="L125" i="14"/>
  <c r="M125" i="14" s="1"/>
  <c r="J125" i="14"/>
  <c r="K125" i="14" s="1"/>
  <c r="I125" i="14"/>
  <c r="H125" i="14"/>
  <c r="L124" i="14"/>
  <c r="M124" i="14" s="1"/>
  <c r="J124" i="14"/>
  <c r="K124" i="14" s="1"/>
  <c r="I124" i="14"/>
  <c r="H124" i="14"/>
  <c r="L123" i="14"/>
  <c r="M123" i="14" s="1"/>
  <c r="J123" i="14"/>
  <c r="K123" i="14" s="1"/>
  <c r="H123" i="14"/>
  <c r="I123" i="14" s="1"/>
  <c r="M122" i="14"/>
  <c r="L122" i="14"/>
  <c r="K122" i="14"/>
  <c r="J122" i="14"/>
  <c r="I122" i="14"/>
  <c r="H122" i="14"/>
  <c r="L121" i="14"/>
  <c r="M121" i="14" s="1"/>
  <c r="J121" i="14"/>
  <c r="K121" i="14" s="1"/>
  <c r="I121" i="14"/>
  <c r="H121" i="14"/>
  <c r="J119" i="14"/>
  <c r="K119" i="14" s="1"/>
  <c r="H119" i="14"/>
  <c r="I119" i="14" s="1"/>
  <c r="M118" i="14"/>
  <c r="L118" i="14"/>
  <c r="J118" i="14"/>
  <c r="K118" i="14" s="1"/>
  <c r="I118" i="14"/>
  <c r="H118" i="14"/>
  <c r="L117" i="14"/>
  <c r="M117" i="14" s="1"/>
  <c r="J117" i="14"/>
  <c r="K117" i="14" s="1"/>
  <c r="H117" i="14"/>
  <c r="I117" i="14" s="1"/>
  <c r="L116" i="14"/>
  <c r="M116" i="14" s="1"/>
  <c r="J116" i="14"/>
  <c r="K116" i="14" s="1"/>
  <c r="H116" i="14"/>
  <c r="I116" i="14" s="1"/>
  <c r="L115" i="14"/>
  <c r="M115" i="14" s="1"/>
  <c r="J115" i="14"/>
  <c r="K115" i="14" s="1"/>
  <c r="H115" i="14"/>
  <c r="I115" i="14" s="1"/>
  <c r="L114" i="14"/>
  <c r="M114" i="14" s="1"/>
  <c r="J114" i="14"/>
  <c r="K114" i="14" s="1"/>
  <c r="H114" i="14"/>
  <c r="I114" i="14" s="1"/>
  <c r="L113" i="14"/>
  <c r="M113" i="14" s="1"/>
  <c r="J113" i="14"/>
  <c r="K113" i="14" s="1"/>
  <c r="H113" i="14"/>
  <c r="I113" i="14" s="1"/>
  <c r="L112" i="14"/>
  <c r="M112" i="14" s="1"/>
  <c r="J112" i="14"/>
  <c r="K112" i="14" s="1"/>
  <c r="H112" i="14"/>
  <c r="I112" i="14" s="1"/>
  <c r="L111" i="14"/>
  <c r="M111" i="14" s="1"/>
  <c r="J111" i="14"/>
  <c r="K111" i="14" s="1"/>
  <c r="H111" i="14"/>
  <c r="I111" i="14" s="1"/>
  <c r="L110" i="14"/>
  <c r="M110" i="14" s="1"/>
  <c r="J110" i="14"/>
  <c r="K110" i="14" s="1"/>
  <c r="H110" i="14"/>
  <c r="I110" i="14" s="1"/>
  <c r="L109" i="14"/>
  <c r="M109" i="14" s="1"/>
  <c r="J109" i="14"/>
  <c r="K109" i="14" s="1"/>
  <c r="H109" i="14"/>
  <c r="I109" i="14" s="1"/>
  <c r="L108" i="14"/>
  <c r="M108" i="14" s="1"/>
  <c r="J108" i="14"/>
  <c r="K108" i="14" s="1"/>
  <c r="H108" i="14"/>
  <c r="I108" i="14" s="1"/>
  <c r="L107" i="14"/>
  <c r="M107" i="14" s="1"/>
  <c r="J107" i="14"/>
  <c r="K107" i="14" s="1"/>
  <c r="H107" i="14"/>
  <c r="I107" i="14" s="1"/>
  <c r="L106" i="14"/>
  <c r="M106" i="14" s="1"/>
  <c r="J106" i="14"/>
  <c r="K106" i="14" s="1"/>
  <c r="H106" i="14"/>
  <c r="I106" i="14" s="1"/>
  <c r="L105" i="14"/>
  <c r="M105" i="14" s="1"/>
  <c r="J105" i="14"/>
  <c r="K105" i="14" s="1"/>
  <c r="H105" i="14"/>
  <c r="I105" i="14" s="1"/>
  <c r="L104" i="14"/>
  <c r="M104" i="14" s="1"/>
  <c r="J104" i="14"/>
  <c r="K104" i="14" s="1"/>
  <c r="H104" i="14"/>
  <c r="I104" i="14" s="1"/>
  <c r="L103" i="14"/>
  <c r="M103" i="14" s="1"/>
  <c r="J103" i="14"/>
  <c r="K103" i="14" s="1"/>
  <c r="H103" i="14"/>
  <c r="I103" i="14" s="1"/>
  <c r="L102" i="14"/>
  <c r="M102" i="14" s="1"/>
  <c r="J102" i="14"/>
  <c r="K102" i="14" s="1"/>
  <c r="H102" i="14"/>
  <c r="I102" i="14" s="1"/>
  <c r="L101" i="14"/>
  <c r="M101" i="14" s="1"/>
  <c r="J101" i="14"/>
  <c r="K101" i="14" s="1"/>
  <c r="H101" i="14"/>
  <c r="I101" i="14" s="1"/>
  <c r="L100" i="14"/>
  <c r="M100" i="14" s="1"/>
  <c r="J100" i="14"/>
  <c r="K100" i="14" s="1"/>
  <c r="H100" i="14"/>
  <c r="I100" i="14" s="1"/>
  <c r="L99" i="14"/>
  <c r="M99" i="14" s="1"/>
  <c r="J99" i="14"/>
  <c r="K99" i="14" s="1"/>
  <c r="H99" i="14"/>
  <c r="I99" i="14" s="1"/>
  <c r="L98" i="14"/>
  <c r="M98" i="14" s="1"/>
  <c r="J98" i="14"/>
  <c r="K98" i="14" s="1"/>
  <c r="H98" i="14"/>
  <c r="I98" i="14" s="1"/>
  <c r="L97" i="14"/>
  <c r="M97" i="14" s="1"/>
  <c r="J97" i="14"/>
  <c r="K97" i="14" s="1"/>
  <c r="H97" i="14"/>
  <c r="I97" i="14" s="1"/>
  <c r="L96" i="14"/>
  <c r="M96" i="14" s="1"/>
  <c r="J96" i="14"/>
  <c r="K96" i="14" s="1"/>
  <c r="H96" i="14"/>
  <c r="I96" i="14" s="1"/>
  <c r="L95" i="14"/>
  <c r="M95" i="14" s="1"/>
  <c r="J95" i="14"/>
  <c r="K95" i="14" s="1"/>
  <c r="H95" i="14"/>
  <c r="I95" i="14" s="1"/>
  <c r="L94" i="14"/>
  <c r="M94" i="14" s="1"/>
  <c r="J94" i="14"/>
  <c r="K94" i="14" s="1"/>
  <c r="H94" i="14"/>
  <c r="I94" i="14" s="1"/>
  <c r="L93" i="14"/>
  <c r="M93" i="14" s="1"/>
  <c r="J93" i="14"/>
  <c r="K93" i="14" s="1"/>
  <c r="H93" i="14"/>
  <c r="I93" i="14" s="1"/>
  <c r="L92" i="14"/>
  <c r="M92" i="14" s="1"/>
  <c r="J92" i="14"/>
  <c r="K92" i="14" s="1"/>
  <c r="H92" i="14"/>
  <c r="I92" i="14" s="1"/>
  <c r="L91" i="14"/>
  <c r="M91" i="14" s="1"/>
  <c r="J91" i="14"/>
  <c r="K91" i="14" s="1"/>
  <c r="H91" i="14"/>
  <c r="I91" i="14" s="1"/>
  <c r="L90" i="14"/>
  <c r="M90" i="14" s="1"/>
  <c r="J90" i="14"/>
  <c r="K90" i="14" s="1"/>
  <c r="H90" i="14"/>
  <c r="I90" i="14" s="1"/>
  <c r="L89" i="14"/>
  <c r="M89" i="14" s="1"/>
  <c r="J89" i="14"/>
  <c r="K89" i="14" s="1"/>
  <c r="H89" i="14"/>
  <c r="I89" i="14" s="1"/>
  <c r="L88" i="14"/>
  <c r="M88" i="14" s="1"/>
  <c r="J88" i="14"/>
  <c r="K88" i="14" s="1"/>
  <c r="H88" i="14"/>
  <c r="I88" i="14" s="1"/>
  <c r="L87" i="14"/>
  <c r="M87" i="14" s="1"/>
  <c r="J87" i="14"/>
  <c r="K87" i="14" s="1"/>
  <c r="H87" i="14"/>
  <c r="I87" i="14" s="1"/>
  <c r="L86" i="14"/>
  <c r="M86" i="14" s="1"/>
  <c r="J86" i="14"/>
  <c r="K86" i="14" s="1"/>
  <c r="H86" i="14"/>
  <c r="I86" i="14" s="1"/>
  <c r="L85" i="14"/>
  <c r="M85" i="14" s="1"/>
  <c r="J85" i="14"/>
  <c r="K85" i="14" s="1"/>
  <c r="H85" i="14"/>
  <c r="I85" i="14" s="1"/>
  <c r="L84" i="14"/>
  <c r="M84" i="14" s="1"/>
  <c r="J84" i="14"/>
  <c r="K84" i="14" s="1"/>
  <c r="H84" i="14"/>
  <c r="I84" i="14" s="1"/>
  <c r="L83" i="14"/>
  <c r="M83" i="14" s="1"/>
  <c r="J83" i="14"/>
  <c r="K83" i="14" s="1"/>
  <c r="H83" i="14"/>
  <c r="I83" i="14" s="1"/>
  <c r="L82" i="14"/>
  <c r="M82" i="14" s="1"/>
  <c r="J82" i="14"/>
  <c r="K82" i="14" s="1"/>
  <c r="H82" i="14"/>
  <c r="I82" i="14" s="1"/>
  <c r="L81" i="14"/>
  <c r="M81" i="14" s="1"/>
  <c r="J81" i="14"/>
  <c r="K81" i="14" s="1"/>
  <c r="H81" i="14"/>
  <c r="I81" i="14" s="1"/>
  <c r="L80" i="14"/>
  <c r="M80" i="14" s="1"/>
  <c r="J80" i="14"/>
  <c r="K80" i="14" s="1"/>
  <c r="H80" i="14"/>
  <c r="I80" i="14" s="1"/>
  <c r="L79" i="14"/>
  <c r="M79" i="14" s="1"/>
  <c r="J79" i="14"/>
  <c r="K79" i="14" s="1"/>
  <c r="H79" i="14"/>
  <c r="I79" i="14" s="1"/>
  <c r="L78" i="14"/>
  <c r="M78" i="14" s="1"/>
  <c r="J78" i="14"/>
  <c r="K78" i="14" s="1"/>
  <c r="H78" i="14"/>
  <c r="I78" i="14" s="1"/>
  <c r="L77" i="14"/>
  <c r="M77" i="14" s="1"/>
  <c r="J77" i="14"/>
  <c r="K77" i="14" s="1"/>
  <c r="H77" i="14"/>
  <c r="I77" i="14" s="1"/>
  <c r="L76" i="14"/>
  <c r="M76" i="14" s="1"/>
  <c r="J76" i="14"/>
  <c r="K76" i="14" s="1"/>
  <c r="H76" i="14"/>
  <c r="I76" i="14" s="1"/>
  <c r="L75" i="14"/>
  <c r="M75" i="14" s="1"/>
  <c r="J75" i="14"/>
  <c r="K75" i="14" s="1"/>
  <c r="H75" i="14"/>
  <c r="I75" i="14" s="1"/>
  <c r="L74" i="14"/>
  <c r="M74" i="14" s="1"/>
  <c r="J74" i="14"/>
  <c r="K74" i="14" s="1"/>
  <c r="H74" i="14"/>
  <c r="I74" i="14" s="1"/>
  <c r="L73" i="14"/>
  <c r="M73" i="14" s="1"/>
  <c r="J73" i="14"/>
  <c r="K73" i="14" s="1"/>
  <c r="H73" i="14"/>
  <c r="I73" i="14" s="1"/>
  <c r="L72" i="14"/>
  <c r="M72" i="14" s="1"/>
  <c r="J72" i="14"/>
  <c r="K72" i="14" s="1"/>
  <c r="H72" i="14"/>
  <c r="I72" i="14" s="1"/>
  <c r="L71" i="14"/>
  <c r="M71" i="14" s="1"/>
  <c r="J71" i="14"/>
  <c r="K71" i="14" s="1"/>
  <c r="H71" i="14"/>
  <c r="I71" i="14" s="1"/>
  <c r="L70" i="14"/>
  <c r="M70" i="14" s="1"/>
  <c r="J70" i="14"/>
  <c r="K70" i="14" s="1"/>
  <c r="H70" i="14"/>
  <c r="I70" i="14" s="1"/>
  <c r="L69" i="14"/>
  <c r="M69" i="14" s="1"/>
  <c r="J69" i="14"/>
  <c r="K69" i="14" s="1"/>
  <c r="H69" i="14"/>
  <c r="I69" i="14" s="1"/>
  <c r="L68" i="14"/>
  <c r="M68" i="14" s="1"/>
  <c r="J68" i="14"/>
  <c r="K68" i="14" s="1"/>
  <c r="H68" i="14"/>
  <c r="I68" i="14" s="1"/>
  <c r="L67" i="14"/>
  <c r="M67" i="14" s="1"/>
  <c r="J67" i="14"/>
  <c r="K67" i="14" s="1"/>
  <c r="H67" i="14"/>
  <c r="I67" i="14" s="1"/>
  <c r="L66" i="14"/>
  <c r="M66" i="14" s="1"/>
  <c r="J66" i="14"/>
  <c r="K66" i="14" s="1"/>
  <c r="H66" i="14"/>
  <c r="I66" i="14" s="1"/>
  <c r="L65" i="14"/>
  <c r="M65" i="14" s="1"/>
  <c r="J65" i="14"/>
  <c r="K65" i="14" s="1"/>
  <c r="H65" i="14"/>
  <c r="I65" i="14" s="1"/>
  <c r="L64" i="14"/>
  <c r="M64" i="14" s="1"/>
  <c r="J64" i="14"/>
  <c r="K64" i="14" s="1"/>
  <c r="H64" i="14"/>
  <c r="I64" i="14" s="1"/>
  <c r="M63" i="14"/>
  <c r="L63" i="14"/>
  <c r="J63" i="14"/>
  <c r="K63" i="14" s="1"/>
  <c r="I63" i="14"/>
  <c r="H63" i="14"/>
  <c r="L62" i="14"/>
  <c r="M62" i="14" s="1"/>
  <c r="J62" i="14"/>
  <c r="K62" i="14" s="1"/>
  <c r="H62" i="14"/>
  <c r="I62" i="14" s="1"/>
  <c r="M9" i="14"/>
  <c r="M11" i="14"/>
  <c r="M18" i="14"/>
  <c r="M19" i="14"/>
  <c r="M27" i="14"/>
  <c r="M35" i="14"/>
  <c r="M43" i="14"/>
  <c r="M51" i="14"/>
  <c r="M53" i="14"/>
  <c r="M56" i="14"/>
  <c r="M58" i="14"/>
  <c r="M59" i="14"/>
  <c r="K10" i="14"/>
  <c r="K13" i="14"/>
  <c r="K18" i="14"/>
  <c r="K26" i="14"/>
  <c r="K34" i="14"/>
  <c r="K41" i="14"/>
  <c r="K42" i="14"/>
  <c r="K50" i="14"/>
  <c r="K55" i="14"/>
  <c r="K56" i="14"/>
  <c r="K58" i="14"/>
  <c r="K59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3" i="14"/>
  <c r="J60" i="14"/>
  <c r="K60" i="14" s="1"/>
  <c r="H60" i="14"/>
  <c r="L59" i="14"/>
  <c r="J59" i="14"/>
  <c r="H59" i="14"/>
  <c r="L58" i="14"/>
  <c r="J58" i="14"/>
  <c r="H58" i="14"/>
  <c r="L57" i="14"/>
  <c r="M57" i="14" s="1"/>
  <c r="J57" i="14"/>
  <c r="K57" i="14" s="1"/>
  <c r="H57" i="14"/>
  <c r="L56" i="14"/>
  <c r="J56" i="14"/>
  <c r="H56" i="14"/>
  <c r="L55" i="14"/>
  <c r="M55" i="14" s="1"/>
  <c r="J55" i="14"/>
  <c r="H55" i="14"/>
  <c r="L54" i="14"/>
  <c r="M54" i="14" s="1"/>
  <c r="J54" i="14"/>
  <c r="K54" i="14" s="1"/>
  <c r="H54" i="14"/>
  <c r="L53" i="14"/>
  <c r="J53" i="14"/>
  <c r="K53" i="14" s="1"/>
  <c r="H53" i="14"/>
  <c r="L52" i="14"/>
  <c r="M52" i="14" s="1"/>
  <c r="J52" i="14"/>
  <c r="K52" i="14" s="1"/>
  <c r="H52" i="14"/>
  <c r="L51" i="14"/>
  <c r="J51" i="14"/>
  <c r="K51" i="14" s="1"/>
  <c r="H51" i="14"/>
  <c r="L50" i="14"/>
  <c r="M50" i="14" s="1"/>
  <c r="J50" i="14"/>
  <c r="H50" i="14"/>
  <c r="L49" i="14"/>
  <c r="M49" i="14" s="1"/>
  <c r="J49" i="14"/>
  <c r="K49" i="14" s="1"/>
  <c r="H49" i="14"/>
  <c r="L48" i="14"/>
  <c r="M48" i="14" s="1"/>
  <c r="J48" i="14"/>
  <c r="K48" i="14" s="1"/>
  <c r="H48" i="14"/>
  <c r="L47" i="14"/>
  <c r="M47" i="14" s="1"/>
  <c r="J47" i="14"/>
  <c r="K47" i="14" s="1"/>
  <c r="H47" i="14"/>
  <c r="L46" i="14"/>
  <c r="M46" i="14" s="1"/>
  <c r="J46" i="14"/>
  <c r="K46" i="14" s="1"/>
  <c r="H46" i="14"/>
  <c r="L45" i="14"/>
  <c r="M45" i="14" s="1"/>
  <c r="J45" i="14"/>
  <c r="K45" i="14" s="1"/>
  <c r="H45" i="14"/>
  <c r="L44" i="14"/>
  <c r="M44" i="14" s="1"/>
  <c r="J44" i="14"/>
  <c r="K44" i="14" s="1"/>
  <c r="H44" i="14"/>
  <c r="L43" i="14"/>
  <c r="J43" i="14"/>
  <c r="K43" i="14" s="1"/>
  <c r="H43" i="14"/>
  <c r="L42" i="14"/>
  <c r="M42" i="14" s="1"/>
  <c r="J42" i="14"/>
  <c r="H42" i="14"/>
  <c r="L41" i="14"/>
  <c r="M41" i="14" s="1"/>
  <c r="J41" i="14"/>
  <c r="H41" i="14"/>
  <c r="L40" i="14"/>
  <c r="M40" i="14" s="1"/>
  <c r="J40" i="14"/>
  <c r="K40" i="14" s="1"/>
  <c r="H40" i="14"/>
  <c r="L39" i="14"/>
  <c r="M39" i="14" s="1"/>
  <c r="J39" i="14"/>
  <c r="K39" i="14" s="1"/>
  <c r="H39" i="14"/>
  <c r="L38" i="14"/>
  <c r="M38" i="14" s="1"/>
  <c r="J38" i="14"/>
  <c r="K38" i="14" s="1"/>
  <c r="H38" i="14"/>
  <c r="L37" i="14"/>
  <c r="M37" i="14" s="1"/>
  <c r="J37" i="14"/>
  <c r="K37" i="14" s="1"/>
  <c r="H37" i="14"/>
  <c r="L36" i="14"/>
  <c r="M36" i="14" s="1"/>
  <c r="J36" i="14"/>
  <c r="K36" i="14" s="1"/>
  <c r="H36" i="14"/>
  <c r="L35" i="14"/>
  <c r="J35" i="14"/>
  <c r="K35" i="14" s="1"/>
  <c r="H35" i="14"/>
  <c r="L34" i="14"/>
  <c r="M34" i="14" s="1"/>
  <c r="J34" i="14"/>
  <c r="H34" i="14"/>
  <c r="L33" i="14"/>
  <c r="M33" i="14" s="1"/>
  <c r="J33" i="14"/>
  <c r="K33" i="14" s="1"/>
  <c r="H33" i="14"/>
  <c r="L32" i="14"/>
  <c r="M32" i="14" s="1"/>
  <c r="J32" i="14"/>
  <c r="K32" i="14" s="1"/>
  <c r="H32" i="14"/>
  <c r="L31" i="14"/>
  <c r="M31" i="14" s="1"/>
  <c r="J31" i="14"/>
  <c r="K31" i="14" s="1"/>
  <c r="H31" i="14"/>
  <c r="L30" i="14"/>
  <c r="M30" i="14" s="1"/>
  <c r="J30" i="14"/>
  <c r="K30" i="14" s="1"/>
  <c r="H30" i="14"/>
  <c r="L29" i="14"/>
  <c r="M29" i="14" s="1"/>
  <c r="J29" i="14"/>
  <c r="K29" i="14" s="1"/>
  <c r="H29" i="14"/>
  <c r="L28" i="14"/>
  <c r="M28" i="14" s="1"/>
  <c r="J28" i="14"/>
  <c r="K28" i="14" s="1"/>
  <c r="H28" i="14"/>
  <c r="L27" i="14"/>
  <c r="J27" i="14"/>
  <c r="K27" i="14" s="1"/>
  <c r="H27" i="14"/>
  <c r="L26" i="14"/>
  <c r="M26" i="14" s="1"/>
  <c r="J26" i="14"/>
  <c r="H26" i="14"/>
  <c r="L25" i="14"/>
  <c r="M25" i="14" s="1"/>
  <c r="J25" i="14"/>
  <c r="K25" i="14" s="1"/>
  <c r="H25" i="14"/>
  <c r="L24" i="14"/>
  <c r="M24" i="14" s="1"/>
  <c r="J24" i="14"/>
  <c r="K24" i="14" s="1"/>
  <c r="H24" i="14"/>
  <c r="L23" i="14"/>
  <c r="M23" i="14" s="1"/>
  <c r="J23" i="14"/>
  <c r="K23" i="14" s="1"/>
  <c r="H23" i="14"/>
  <c r="L22" i="14"/>
  <c r="M22" i="14" s="1"/>
  <c r="J22" i="14"/>
  <c r="K22" i="14" s="1"/>
  <c r="H22" i="14"/>
  <c r="L21" i="14"/>
  <c r="M21" i="14" s="1"/>
  <c r="J21" i="14"/>
  <c r="K21" i="14" s="1"/>
  <c r="H21" i="14"/>
  <c r="L20" i="14"/>
  <c r="M20" i="14" s="1"/>
  <c r="J20" i="14"/>
  <c r="K20" i="14" s="1"/>
  <c r="H20" i="14"/>
  <c r="L19" i="14"/>
  <c r="J19" i="14"/>
  <c r="K19" i="14" s="1"/>
  <c r="H19" i="14"/>
  <c r="L18" i="14"/>
  <c r="J18" i="14"/>
  <c r="H18" i="14"/>
  <c r="L17" i="14"/>
  <c r="M17" i="14" s="1"/>
  <c r="J17" i="14"/>
  <c r="K17" i="14" s="1"/>
  <c r="H17" i="14"/>
  <c r="L16" i="14"/>
  <c r="M16" i="14" s="1"/>
  <c r="J16" i="14"/>
  <c r="K16" i="14" s="1"/>
  <c r="H16" i="14"/>
  <c r="L15" i="14"/>
  <c r="M15" i="14" s="1"/>
  <c r="J15" i="14"/>
  <c r="K15" i="14" s="1"/>
  <c r="H15" i="14"/>
  <c r="L14" i="14"/>
  <c r="M14" i="14" s="1"/>
  <c r="J14" i="14"/>
  <c r="K14" i="14" s="1"/>
  <c r="H14" i="14"/>
  <c r="L13" i="14"/>
  <c r="M13" i="14" s="1"/>
  <c r="J13" i="14"/>
  <c r="H13" i="14"/>
  <c r="L12" i="14"/>
  <c r="M12" i="14" s="1"/>
  <c r="J12" i="14"/>
  <c r="K12" i="14" s="1"/>
  <c r="H12" i="14"/>
  <c r="L11" i="14"/>
  <c r="J11" i="14"/>
  <c r="K11" i="14" s="1"/>
  <c r="H11" i="14"/>
  <c r="L10" i="14"/>
  <c r="M10" i="14" s="1"/>
  <c r="J10" i="14"/>
  <c r="H10" i="14"/>
  <c r="L9" i="14"/>
  <c r="J9" i="14"/>
  <c r="K9" i="14" s="1"/>
  <c r="H9" i="14"/>
  <c r="L8" i="14"/>
  <c r="M8" i="14" s="1"/>
  <c r="J8" i="14"/>
  <c r="K8" i="14" s="1"/>
  <c r="H8" i="14"/>
  <c r="L7" i="14"/>
  <c r="M7" i="14" s="1"/>
  <c r="J7" i="14"/>
  <c r="K7" i="14" s="1"/>
  <c r="H7" i="14"/>
  <c r="L6" i="14"/>
  <c r="M6" i="14" s="1"/>
  <c r="J6" i="14"/>
  <c r="K6" i="14" s="1"/>
  <c r="H6" i="14"/>
  <c r="L5" i="14"/>
  <c r="M5" i="14" s="1"/>
  <c r="J5" i="14"/>
  <c r="K5" i="14" s="1"/>
  <c r="H5" i="14"/>
  <c r="L4" i="14"/>
  <c r="M4" i="14" s="1"/>
  <c r="J4" i="14"/>
  <c r="K4" i="14" s="1"/>
  <c r="H4" i="14"/>
  <c r="L3" i="14"/>
  <c r="M3" i="14" s="1"/>
  <c r="J3" i="14"/>
  <c r="K3" i="14" s="1"/>
  <c r="H3" i="14"/>
  <c r="F650" i="14"/>
  <c r="L650" i="14" s="1"/>
  <c r="M650" i="14" s="1"/>
  <c r="E650" i="14"/>
  <c r="D650" i="14"/>
  <c r="F591" i="14"/>
  <c r="L591" i="14" s="1"/>
  <c r="M591" i="14" s="1"/>
  <c r="E591" i="14"/>
  <c r="D591" i="14"/>
  <c r="F532" i="14"/>
  <c r="J532" i="14" s="1"/>
  <c r="K532" i="14" s="1"/>
  <c r="E532" i="14"/>
  <c r="D532" i="14"/>
  <c r="F473" i="14"/>
  <c r="J473" i="14" s="1"/>
  <c r="K473" i="14" s="1"/>
  <c r="E473" i="14"/>
  <c r="D473" i="14"/>
  <c r="F414" i="14"/>
  <c r="J414" i="14" s="1"/>
  <c r="K414" i="14" s="1"/>
  <c r="E414" i="14"/>
  <c r="D414" i="14"/>
  <c r="F355" i="14"/>
  <c r="L355" i="14" s="1"/>
  <c r="M355" i="14" s="1"/>
  <c r="E355" i="14"/>
  <c r="D355" i="14"/>
  <c r="F296" i="14"/>
  <c r="L296" i="14" s="1"/>
  <c r="M296" i="14" s="1"/>
  <c r="E296" i="14"/>
  <c r="D296" i="14"/>
  <c r="F237" i="14"/>
  <c r="L237" i="14" s="1"/>
  <c r="M237" i="14" s="1"/>
  <c r="E237" i="14"/>
  <c r="D237" i="14"/>
  <c r="F178" i="14"/>
  <c r="L178" i="14" s="1"/>
  <c r="M178" i="14" s="1"/>
  <c r="E178" i="14"/>
  <c r="D178" i="14"/>
  <c r="F119" i="14"/>
  <c r="L119" i="14" s="1"/>
  <c r="M119" i="14" s="1"/>
  <c r="E119" i="14"/>
  <c r="D119" i="14"/>
  <c r="L60" i="14"/>
  <c r="M60" i="14" s="1"/>
  <c r="E60" i="14"/>
  <c r="D60" i="14"/>
  <c r="J650" i="14" l="1"/>
  <c r="K650" i="14" s="1"/>
  <c r="J591" i="14"/>
  <c r="K591" i="14" s="1"/>
  <c r="J355" i="14"/>
  <c r="K355" i="14" s="1"/>
  <c r="J296" i="14"/>
  <c r="K296" i="14" s="1"/>
  <c r="J237" i="14"/>
  <c r="K237" i="14" s="1"/>
  <c r="J178" i="14"/>
  <c r="K178" i="14" s="1"/>
  <c r="I60" i="11" l="1"/>
  <c r="J60" i="11" s="1"/>
  <c r="G60" i="11"/>
  <c r="H60" i="11" s="1"/>
  <c r="K60" i="11"/>
  <c r="L60" i="11" s="1"/>
</calcChain>
</file>

<file path=xl/sharedStrings.xml><?xml version="1.0" encoding="utf-8"?>
<sst xmlns="http://schemas.openxmlformats.org/spreadsheetml/2006/main" count="2514" uniqueCount="114">
  <si>
    <t>Female</t>
  </si>
  <si>
    <t>Male</t>
  </si>
  <si>
    <t>16-18</t>
  </si>
  <si>
    <t>19-24</t>
  </si>
  <si>
    <t>25-44</t>
  </si>
  <si>
    <t>45-54</t>
  </si>
  <si>
    <t>55-59</t>
  </si>
  <si>
    <t>American Indian or Alaska Native</t>
  </si>
  <si>
    <t>Asian</t>
  </si>
  <si>
    <t>Hispanic or Latino</t>
  </si>
  <si>
    <t>Native Hawaiian or Other Pacific Islander</t>
  </si>
  <si>
    <t>White</t>
  </si>
  <si>
    <t>Displaced Homemakers</t>
  </si>
  <si>
    <t>English Language Learners, Low Levels of Literacy, Cultural Barriers</t>
  </si>
  <si>
    <t>Exhausting TANF within 2 years (Part A Title IV of the Social Security Act)</t>
  </si>
  <si>
    <t>Ex-offenders</t>
  </si>
  <si>
    <t>Homeless Individuals / runaway youth</t>
  </si>
  <si>
    <t>Long-term Unemployed (27 or more consecutive weeks)</t>
  </si>
  <si>
    <t>Low-Income Individuals</t>
  </si>
  <si>
    <t>Migrant and Seasonal Farmworkers</t>
  </si>
  <si>
    <t>Individuals with Disabilities (incl. youth)</t>
  </si>
  <si>
    <t>Single Parents (Incl. single pregnant women)</t>
  </si>
  <si>
    <t>Youth in foster care or aged out of system</t>
  </si>
  <si>
    <t>STATE ENTITY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</si>
  <si>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</si>
  <si>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</si>
  <si>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</si>
  <si>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</si>
  <si>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</si>
  <si>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</si>
  <si>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</si>
  <si>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</si>
  <si>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</si>
  <si>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</si>
  <si>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</si>
  <si>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</si>
  <si>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</si>
  <si>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</si>
  <si>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</si>
  <si>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</si>
  <si>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</si>
  <si>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</si>
  <si>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</si>
  <si>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</si>
  <si>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</si>
  <si>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</si>
  <si>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</si>
  <si>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</si>
  <si>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</si>
  <si>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</si>
  <si>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</si>
  <si>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</si>
  <si>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</si>
  <si>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</si>
  <si>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</si>
  <si>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</si>
  <si>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</si>
  <si>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</si>
  <si>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</si>
  <si>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</si>
  <si>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</si>
  <si>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</si>
  <si>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</si>
  <si>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</si>
  <si>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</si>
  <si>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</si>
  <si>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</si>
  <si>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</si>
  <si>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</si>
  <si>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</si>
  <si>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</si>
  <si>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</si>
  <si>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</si>
  <si>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</si>
  <si>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District of Columbia</t>
  </si>
  <si>
    <t>Puerto Rico</t>
  </si>
  <si>
    <t>Virgin Islands</t>
  </si>
  <si>
    <t>American Samoa</t>
  </si>
  <si>
    <t>Guam</t>
  </si>
  <si>
    <t>Northern Mariana Islands</t>
  </si>
  <si>
    <t>Palau</t>
  </si>
  <si>
    <t>TYPE</t>
  </si>
  <si>
    <t>TOTAL PARTICIPANTS SERVED 2020</t>
  </si>
  <si>
    <t>TOTAL PARTICIPANTS SERVED 2019</t>
  </si>
  <si>
    <t>TOTAL PARTICIPANTS SERVED 2018</t>
  </si>
  <si>
    <t>National</t>
  </si>
  <si>
    <t>2019-2020</t>
  </si>
  <si>
    <t>Change</t>
  </si>
  <si>
    <t>% Change</t>
  </si>
  <si>
    <t>2018-2019</t>
  </si>
  <si>
    <t>3 Year 2018-2020</t>
  </si>
  <si>
    <t>60+</t>
  </si>
  <si>
    <t>More than One Race</t>
  </si>
  <si>
    <t>STATE</t>
  </si>
  <si>
    <t>Grantees</t>
  </si>
  <si>
    <t>TOTAL PARTICIPANTS SERVED 2017</t>
  </si>
  <si>
    <t>Sex</t>
  </si>
  <si>
    <t>Age</t>
  </si>
  <si>
    <t>Race/Ethnicity</t>
  </si>
  <si>
    <t>Black of African American</t>
  </si>
  <si>
    <t>Total</t>
  </si>
  <si>
    <t>Number</t>
  </si>
  <si>
    <t>% of Total</t>
  </si>
  <si>
    <t>Change from Previous</t>
  </si>
  <si>
    <t xml:space="preserve">This workbook has been designed for states to quickly analyze enrollment trends in their state data. </t>
  </si>
  <si>
    <t xml:space="preserve">It was designed for general use, but it may be incorporated into training events sponsored by OCTAE as well. </t>
  </si>
  <si>
    <t xml:space="preserve">The 2 blue tabs are used to look at trends within a single state.  You will choose the state via a drop down bar at the top of the page. </t>
  </si>
  <si>
    <t>Selecting a state will populate the graphs or tables based on the selected state's data.</t>
  </si>
  <si>
    <t xml:space="preserve">The grey tabs serve as the data source for each of the graphs and tables. </t>
  </si>
  <si>
    <t xml:space="preserve">The grey tabs also have % change cells for each state. </t>
  </si>
  <si>
    <t xml:space="preserve">Throughout the tabs, %change is enhanced by conditional formatting. </t>
  </si>
  <si>
    <t xml:space="preserve">Negative changes is noted via increasingly darker red shaded cells. </t>
  </si>
  <si>
    <t xml:space="preserve">Positive change is noted via increasingly darker blue shaded cells. </t>
  </si>
  <si>
    <t>Introduction and 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</si>
</sst>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b/>
      <u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3" fillId="0" borderId="1" xfId="0" applyFont="1" applyBorder="1"/>
    <xf numFmtId="0" fontId="0" fillId="0" borderId="1" xfId="0" applyBorder="1"/>
    <xf numFmtId="3" fontId="0" fillId="0" borderId="0" xfId="0" applyNumberFormat="1" applyBorder="1"/>
    <xf numFmtId="3" fontId="0" fillId="0" borderId="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0" fontId="2" fillId="0" borderId="4" xfId="0" applyNumberFormat="1" applyFont="1" applyBorder="1" applyAlignment="1">
      <alignment horizontal="center" wrapText="1"/>
    </xf>
    <xf numFmtId="0" fontId="0" fillId="0" borderId="3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3" fontId="0" fillId="2" borderId="1" xfId="0" applyNumberFormat="1" applyFill="1" applyBorder="1" applyAlignment="1">
      <alignment horizontal="center"/>
    </xf>
    <xf numFmtId="10" fontId="2" fillId="2" borderId="4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0" fillId="0" borderId="0" xfId="0" applyFill="1"/>
    <xf numFmtId="3" fontId="0" fillId="0" borderId="1" xfId="0" applyNumberFormat="1" applyFill="1" applyBorder="1" applyAlignment="1">
      <alignment horizontal="center"/>
    </xf>
    <xf numFmtId="10" fontId="2" fillId="0" borderId="4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Fill="1"/>
    <xf numFmtId="0" fontId="0" fillId="0" borderId="2" xfId="0" applyBorder="1"/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3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1" xfId="0" quotePrefix="1" applyFont="1" applyBorder="1"/>
    <xf numFmtId="0" fontId="2" fillId="0" borderId="1" xfId="0" applyFont="1" applyFill="1" applyBorder="1"/>
    <xf numFmtId="0" fontId="2" fillId="0" borderId="11" xfId="0" applyFont="1" applyBorder="1"/>
    <xf numFmtId="3" fontId="0" fillId="0" borderId="12" xfId="0" applyNumberFormat="1" applyBorder="1" applyAlignment="1">
      <alignment horizontal="center"/>
    </xf>
    <xf numFmtId="0" fontId="2" fillId="0" borderId="11" xfId="0" applyFont="1" applyFill="1" applyBorder="1"/>
    <xf numFmtId="0" fontId="2" fillId="0" borderId="13" xfId="0" applyFont="1" applyFill="1" applyBorder="1"/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2" fillId="0" borderId="11" xfId="0" quotePrefix="1" applyFont="1" applyBorder="1"/>
    <xf numFmtId="0" fontId="2" fillId="0" borderId="13" xfId="0" quotePrefix="1" applyFont="1" applyBorder="1"/>
    <xf numFmtId="0" fontId="2" fillId="0" borderId="13" xfId="0" applyFont="1" applyBorder="1"/>
    <xf numFmtId="0" fontId="2" fillId="0" borderId="16" xfId="0" applyFont="1" applyBorder="1"/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16" xfId="0" quotePrefix="1" applyFont="1" applyBorder="1"/>
    <xf numFmtId="0" fontId="2" fillId="4" borderId="17" xfId="0" applyFont="1" applyFill="1" applyBorder="1"/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quotePrefix="1" applyFont="1" applyBorder="1"/>
    <xf numFmtId="0" fontId="2" fillId="0" borderId="20" xfId="0" applyFont="1" applyBorder="1"/>
    <xf numFmtId="3" fontId="0" fillId="0" borderId="2" xfId="0" applyNumberFormat="1" applyBorder="1" applyAlignment="1">
      <alignment horizontal="center"/>
    </xf>
    <xf numFmtId="0" fontId="2" fillId="0" borderId="20" xfId="0" quotePrefix="1" applyFont="1" applyBorder="1"/>
    <xf numFmtId="0" fontId="2" fillId="0" borderId="20" xfId="0" applyFont="1" applyFill="1" applyBorder="1"/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" fillId="4" borderId="27" xfId="0" applyFont="1" applyFill="1" applyBorder="1" applyAlignment="1">
      <alignment horizontal="center" wrapText="1"/>
    </xf>
    <xf numFmtId="0" fontId="2" fillId="4" borderId="28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0" borderId="32" xfId="0" applyFont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3" fontId="2" fillId="0" borderId="22" xfId="0" applyNumberFormat="1" applyFont="1" applyBorder="1" applyAlignment="1">
      <alignment horizontal="center"/>
    </xf>
    <xf numFmtId="3" fontId="2" fillId="0" borderId="29" xfId="0" applyNumberFormat="1" applyFont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3" fontId="2" fillId="0" borderId="3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4" borderId="25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0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/>
  </cellXfs>
  <cellStyles count="1">
    <cellStyle name="Normal" xfId="0" builtinId="0"/>
  </cellStyles>
  <dxfs count="817"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Male and Female Change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'Trend Charts'!$A$4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'Trend Charts'!$B$3:$E$3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'Trend Charts'!$B$4:$E$4</c:f>
              <c:numCache>
                <c:formatCode>#,##0</c:formatCode>
                <c:ptCount val="4"/>
                <c:pt idx="0">
                  <c:v>9581</c:v>
                </c:pt>
                <c:pt idx="1">
                  <c:v>8933</c:v>
                </c:pt>
                <c:pt idx="2">
                  <c:v>7537</c:v>
                </c:pt>
                <c:pt idx="3">
                  <c:v>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8-4694-BA72-75BB9C3D1EE1}"/>
            </c:ext>
          </c:extLst>
        </c:ser>
        <c:ser>
          <c:idx val="2"/>
          <c:order val="2"/>
          <c:tx>
            <c:strRef>
              <c:f>'Trend Charts'!$A$5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'Trend Charts'!$B$3:$E$3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'Trend Charts'!$B$5:$E$5</c:f>
              <c:numCache>
                <c:formatCode>#,##0</c:formatCode>
                <c:ptCount val="4"/>
                <c:pt idx="0">
                  <c:v>10662</c:v>
                </c:pt>
                <c:pt idx="1">
                  <c:v>10200</c:v>
                </c:pt>
                <c:pt idx="2">
                  <c:v>8654</c:v>
                </c:pt>
                <c:pt idx="3">
                  <c:v>7034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78-4694-BA72-75BB9C3D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24175"/>
        <c:axId val="28290918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'Trend Charts'!$A$3</c15:sqref>
                        </c15:formulaRef>
                      </c:ext>
                    </c:extLst>
                    <c:strCache>
                      <c:ptCount val="1"/>
                      <c:pt idx="0">
                        <c:v>Sex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'Trend Charts'!$B$3:$E$3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'Trend Charts'!$B$3:$E$3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178-4694-BA72-75BB9C3D1EE1}"/>
                  </c:ext>
                </c:extLst>
              </c15:ser>
            </c15:filteredLineSeries>
          </c:ext>
        </c:extLst>
      </c:lineChart>
      <c:catAx>
        <c:axId val="23592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909183"/>
        <c:crosses val="autoZero"/>
        <c:auto val="1"/>
        <c:lblAlgn val="ctr"/>
        <c:lblOffset val="100"/>
        <c:noMultiLvlLbl val="0"/>
      </c:catAx>
      <c:valAx>
        <c:axId val="28290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92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 PY19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51B-45AE-B524-9A8C4038AE4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51B-45AE-B524-9A8C4038AE4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51B-45AE-B524-9A8C4038AE4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451B-45AE-B524-9A8C4038AE4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451B-45AE-B524-9A8C4038AE4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451B-45AE-B524-9A8C4038AE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'Trend Charts'!$A$20:$A$26</c15:sqref>
                  </c15:fullRef>
                </c:ext>
              </c:extLst>
              <c:f>'Trend Charts'!$A$21:$A$26</c:f>
              <c:strCache>
                <c:ptCount val="6"/>
                <c:pt idx="0">
                  <c:v>16-18</c:v>
                </c:pt>
                <c:pt idx="1">
                  <c:v>19-24</c:v>
                </c:pt>
                <c:pt idx="2">
                  <c:v>25-44</c:v>
                </c:pt>
                <c:pt idx="3">
                  <c:v>45-54</c:v>
                </c:pt>
                <c:pt idx="4">
                  <c:v>55-59</c:v>
                </c:pt>
                <c:pt idx="5">
                  <c:v>60+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'Trend Charts'!$D$20:$D$26</c15:sqref>
                  </c15:fullRef>
                </c:ext>
              </c:extLst>
              <c:f>'Trend Charts'!$D$21:$D$26</c:f>
              <c:numCache>
                <c:formatCode>#,##0</c:formatCode>
                <c:ptCount val="6"/>
                <c:pt idx="0">
                  <c:v>1886</c:v>
                </c:pt>
                <c:pt idx="1">
                  <c:v>4032</c:v>
                </c:pt>
                <c:pt idx="2">
                  <c:v>7545</c:v>
                </c:pt>
                <c:pt idx="3">
                  <c:v>1691</c:v>
                </c:pt>
                <c:pt idx="4">
                  <c:v>507</c:v>
                </c:pt>
                <c:pt idx="5">
                  <c:v>530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451B-45AE-B524-9A8C4038AE4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 PY20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808901705682423"/>
          <c:y val="0.2430935378190478"/>
          <c:w val="0.77308682485987812"/>
          <c:h val="0.6441953986070597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521-4A01-8982-4C83B238BDC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521-4A01-8982-4C83B238BDC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521-4A01-8982-4C83B238BDC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521-4A01-8982-4C83B238BDC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521-4A01-8982-4C83B238BDC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0521-4A01-8982-4C83B238BD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'Trend Charts'!$A$20:$A$26</c15:sqref>
                  </c15:fullRef>
                </c:ext>
              </c:extLst>
              <c:f>'Trend Charts'!$A$21:$A$26</c:f>
              <c:strCache>
                <c:ptCount val="6"/>
                <c:pt idx="0">
                  <c:v>16-18</c:v>
                </c:pt>
                <c:pt idx="1">
                  <c:v>19-24</c:v>
                </c:pt>
                <c:pt idx="2">
                  <c:v>25-44</c:v>
                </c:pt>
                <c:pt idx="3">
                  <c:v>45-54</c:v>
                </c:pt>
                <c:pt idx="4">
                  <c:v>55-59</c:v>
                </c:pt>
                <c:pt idx="5">
                  <c:v>60+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'Trend Charts'!$E$20:$E$26</c15:sqref>
                  </c15:fullRef>
                </c:ext>
              </c:extLst>
              <c:f>'Trend Charts'!$E$21:$E$26</c:f>
              <c:numCache>
                <c:formatCode>#,##0</c:formatCode>
                <c:ptCount val="6"/>
                <c:pt idx="0">
                  <c:v>1200</c:v>
                </c:pt>
                <c:pt idx="1">
                  <c:v>2690</c:v>
                </c:pt>
                <c:pt idx="2">
                  <c:v>5676</c:v>
                </c:pt>
                <c:pt idx="3">
                  <c:v>1263</c:v>
                </c:pt>
                <c:pt idx="4">
                  <c:v>366</c:v>
                </c:pt>
                <c:pt idx="5">
                  <c:v>443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0521-4A01-8982-4C83B238BDC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Race/Ethnicity PY17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366-44C0-99C2-71F5C7BAB9C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366-44C0-99C2-71F5C7BAB9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366-44C0-99C2-71F5C7BAB9C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366-44C0-99C2-71F5C7BAB9C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366-44C0-99C2-71F5C7BAB9C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0366-44C0-99C2-71F5C7BAB9C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F7F9-46C7-B536-487A1F089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'Trend Charts'!$A$43:$A$50</c15:sqref>
                  </c15:fullRef>
                </c:ext>
              </c:extLst>
              <c:f>'Trend Charts'!$A$44:$A$50</c:f>
              <c:strCache>
                <c:ptCount val="7"/>
                <c:pt idx="0">
                  <c:v>American Indian or Alaska Native</c:v>
                </c:pt>
                <c:pt idx="1">
                  <c:v>Asian</c:v>
                </c:pt>
                <c:pt idx="2">
                  <c:v>Black of African American</c:v>
                </c:pt>
                <c:pt idx="3">
                  <c:v>Hispanic or Latino</c:v>
                </c:pt>
                <c:pt idx="4">
                  <c:v>Native Hawaiian or Other Pacific Islander</c:v>
                </c:pt>
                <c:pt idx="5">
                  <c:v>White</c:v>
                </c:pt>
                <c:pt idx="6">
                  <c:v>More than One Race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'Trend Charts'!$B$43:$B$50</c15:sqref>
                  </c15:fullRef>
                </c:ext>
              </c:extLst>
              <c:f>'Trend Charts'!$B$44:$B$50</c:f>
              <c:numCache>
                <c:formatCode>#,##0</c:formatCode>
                <c:ptCount val="7"/>
                <c:pt idx="0">
                  <c:v>131</c:v>
                </c:pt>
                <c:pt idx="1">
                  <c:v>535</c:v>
                </c:pt>
                <c:pt idx="2">
                  <c:v>8195</c:v>
                </c:pt>
                <c:pt idx="3">
                  <c:v>2743</c:v>
                </c:pt>
                <c:pt idx="4">
                  <c:v>21</c:v>
                </c:pt>
                <c:pt idx="5">
                  <c:v>8026</c:v>
                </c:pt>
                <c:pt idx="6">
                  <c:v>592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0366-44C0-99C2-71F5C7BAB9C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Race/Ethnicity PY18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5E5-4ADF-B09D-112389FFC14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5E5-4ADF-B09D-112389FFC14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5E5-4ADF-B09D-112389FFC14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5E5-4ADF-B09D-112389FFC14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F5E5-4ADF-B09D-112389FFC14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F5E5-4ADF-B09D-112389FFC14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F5E5-4ADF-B09D-112389FFC1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'Trend Charts'!$A$43:$A$50</c15:sqref>
                  </c15:fullRef>
                </c:ext>
              </c:extLst>
              <c:f>'Trend Charts'!$A$44:$A$50</c:f>
              <c:strCache>
                <c:ptCount val="7"/>
                <c:pt idx="0">
                  <c:v>American Indian or Alaska Native</c:v>
                </c:pt>
                <c:pt idx="1">
                  <c:v>Asian</c:v>
                </c:pt>
                <c:pt idx="2">
                  <c:v>Black of African American</c:v>
                </c:pt>
                <c:pt idx="3">
                  <c:v>Hispanic or Latino</c:v>
                </c:pt>
                <c:pt idx="4">
                  <c:v>Native Hawaiian or Other Pacific Islander</c:v>
                </c:pt>
                <c:pt idx="5">
                  <c:v>White</c:v>
                </c:pt>
                <c:pt idx="6">
                  <c:v>More than One Race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'Trend Charts'!$C$43:$C$50</c15:sqref>
                  </c15:fullRef>
                </c:ext>
              </c:extLst>
              <c:f>'Trend Charts'!$C$44:$C$50</c:f>
              <c:numCache>
                <c:formatCode>#,##0</c:formatCode>
                <c:ptCount val="7"/>
                <c:pt idx="0">
                  <c:v>134</c:v>
                </c:pt>
                <c:pt idx="1">
                  <c:v>447</c:v>
                </c:pt>
                <c:pt idx="2">
                  <c:v>7616</c:v>
                </c:pt>
                <c:pt idx="3">
                  <c:v>2664</c:v>
                </c:pt>
                <c:pt idx="4">
                  <c:v>19</c:v>
                </c:pt>
                <c:pt idx="5">
                  <c:v>7712</c:v>
                </c:pt>
                <c:pt idx="6">
                  <c:v>541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E-F5E5-4ADF-B09D-112389FFC14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Race/Ethnicity PY19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99-4382-B71D-51CAEBB4D23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99-4382-B71D-51CAEBB4D23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399-4382-B71D-51CAEBB4D23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B399-4382-B71D-51CAEBB4D23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B399-4382-B71D-51CAEBB4D23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B399-4382-B71D-51CAEBB4D23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B399-4382-B71D-51CAEBB4D2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'Trend Charts'!$A$43:$A$50</c15:sqref>
                  </c15:fullRef>
                </c:ext>
              </c:extLst>
              <c:f>'Trend Charts'!$A$44:$A$50</c:f>
              <c:strCache>
                <c:ptCount val="7"/>
                <c:pt idx="0">
                  <c:v>American Indian or Alaska Native</c:v>
                </c:pt>
                <c:pt idx="1">
                  <c:v>Asian</c:v>
                </c:pt>
                <c:pt idx="2">
                  <c:v>Black of African American</c:v>
                </c:pt>
                <c:pt idx="3">
                  <c:v>Hispanic or Latino</c:v>
                </c:pt>
                <c:pt idx="4">
                  <c:v>Native Hawaiian or Other Pacific Islander</c:v>
                </c:pt>
                <c:pt idx="5">
                  <c:v>White</c:v>
                </c:pt>
                <c:pt idx="6">
                  <c:v>More than One Race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'Trend Charts'!$D$43:$D$50</c15:sqref>
                  </c15:fullRef>
                </c:ext>
              </c:extLst>
              <c:f>'Trend Charts'!$D$44:$D$50</c:f>
              <c:numCache>
                <c:formatCode>#,##0</c:formatCode>
                <c:ptCount val="7"/>
                <c:pt idx="0">
                  <c:v>126</c:v>
                </c:pt>
                <c:pt idx="1">
                  <c:v>453</c:v>
                </c:pt>
                <c:pt idx="2">
                  <c:v>6280</c:v>
                </c:pt>
                <c:pt idx="3">
                  <c:v>2276</c:v>
                </c:pt>
                <c:pt idx="4">
                  <c:v>24</c:v>
                </c:pt>
                <c:pt idx="5">
                  <c:v>6559</c:v>
                </c:pt>
                <c:pt idx="6">
                  <c:v>473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E-B399-4382-B71D-51CAEBB4D23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Race/Ethnicity PY20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19B-4E96-AFCE-CE3D1BCB573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19B-4E96-AFCE-CE3D1BCB573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19B-4E96-AFCE-CE3D1BCB573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B19B-4E96-AFCE-CE3D1BCB573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B19B-4E96-AFCE-CE3D1BCB573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B19B-4E96-AFCE-CE3D1BCB573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B19B-4E96-AFCE-CE3D1BCB57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'Trend Charts'!$A$43:$A$50</c15:sqref>
                  </c15:fullRef>
                </c:ext>
              </c:extLst>
              <c:f>'Trend Charts'!$A$44:$A$50</c:f>
              <c:strCache>
                <c:ptCount val="7"/>
                <c:pt idx="0">
                  <c:v>American Indian or Alaska Native</c:v>
                </c:pt>
                <c:pt idx="1">
                  <c:v>Asian</c:v>
                </c:pt>
                <c:pt idx="2">
                  <c:v>Black of African American</c:v>
                </c:pt>
                <c:pt idx="3">
                  <c:v>Hispanic or Latino</c:v>
                </c:pt>
                <c:pt idx="4">
                  <c:v>Native Hawaiian or Other Pacific Islander</c:v>
                </c:pt>
                <c:pt idx="5">
                  <c:v>White</c:v>
                </c:pt>
                <c:pt idx="6">
                  <c:v>More than One Race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'Trend Charts'!$E$43:$E$50</c15:sqref>
                  </c15:fullRef>
                </c:ext>
              </c:extLst>
              <c:f>'Trend Charts'!$E$44:$E$50</c:f>
              <c:numCache>
                <c:formatCode>#,##0</c:formatCode>
                <c:ptCount val="7"/>
                <c:pt idx="0">
                  <c:v>95</c:v>
                </c:pt>
                <c:pt idx="1">
                  <c:v>291</c:v>
                </c:pt>
                <c:pt idx="2">
                  <c:v>4453</c:v>
                </c:pt>
                <c:pt idx="3">
                  <c:v>1583</c:v>
                </c:pt>
                <c:pt idx="4">
                  <c:v>18</c:v>
                </c:pt>
                <c:pt idx="5">
                  <c:v>4943</c:v>
                </c:pt>
                <c:pt idx="6">
                  <c:v>255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E-B19B-4E96-AFCE-CE3D1BCB573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 Change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'Trend Charts'!$A$21</c:f>
              <c:strCache>
                <c:ptCount val="1"/>
                <c:pt idx="0">
                  <c:v>16-18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'Trend Charts'!$B$20:$E$20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'Trend Charts'!$B$21:$E$21</c:f>
              <c:numCache>
                <c:formatCode>#,##0</c:formatCode>
                <c:ptCount val="4"/>
                <c:pt idx="0">
                  <c:v>2750</c:v>
                </c:pt>
                <c:pt idx="1">
                  <c:v>2284</c:v>
                </c:pt>
                <c:pt idx="2">
                  <c:v>1886</c:v>
                </c:pt>
                <c:pt idx="3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9-44A5-A919-EA0B7E9B5397}"/>
            </c:ext>
          </c:extLst>
        </c:ser>
        <c:ser>
          <c:idx val="2"/>
          <c:order val="2"/>
          <c:tx>
            <c:strRef>
              <c:f>'Trend Charts'!$A$22</c:f>
              <c:strCache>
                <c:ptCount val="1"/>
                <c:pt idx="0">
                  <c:v>19-24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'Trend Charts'!$B$20:$E$20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'Trend Charts'!$B$22:$E$22</c:f>
              <c:numCache>
                <c:formatCode>#,##0</c:formatCode>
                <c:ptCount val="4"/>
                <c:pt idx="0">
                  <c:v>5340</c:v>
                </c:pt>
                <c:pt idx="1">
                  <c:v>4769</c:v>
                </c:pt>
                <c:pt idx="2">
                  <c:v>4032</c:v>
                </c:pt>
                <c:pt idx="3">
                  <c:v>2690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9-44A5-A919-EA0B7E9B5397}"/>
            </c:ext>
          </c:extLst>
        </c:ser>
        <c:ser>
          <c:idx val="3"/>
          <c:order val="3"/>
          <c:tx>
            <c:strRef>
              <c:f>'Trend Charts'!$A$23</c:f>
              <c:strCache>
                <c:ptCount val="1"/>
                <c:pt idx="0">
                  <c:v>25-44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'Trend Charts'!$B$20:$E$20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'Trend Charts'!$B$23:$E$23</c:f>
              <c:numCache>
                <c:formatCode>#,##0</c:formatCode>
                <c:ptCount val="4"/>
                <c:pt idx="0">
                  <c:v>9392</c:v>
                </c:pt>
                <c:pt idx="1">
                  <c:v>9159</c:v>
                </c:pt>
                <c:pt idx="2">
                  <c:v>7545</c:v>
                </c:pt>
                <c:pt idx="3">
                  <c:v>5676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389-44A5-A919-EA0B7E9B5397}"/>
            </c:ext>
          </c:extLst>
        </c:ser>
        <c:ser>
          <c:idx val="4"/>
          <c:order val="4"/>
          <c:tx>
            <c:strRef>
              <c:f>'Trend Charts'!$A$24</c:f>
              <c:strCache>
                <c:ptCount val="1"/>
                <c:pt idx="0">
                  <c:v>45-54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'Trend Charts'!$B$20:$E$20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'Trend Charts'!$B$24:$E$24</c:f>
              <c:numCache>
                <c:formatCode>#,##0</c:formatCode>
                <c:ptCount val="4"/>
                <c:pt idx="0">
                  <c:v>1803</c:v>
                </c:pt>
                <c:pt idx="1">
                  <c:v>1880</c:v>
                </c:pt>
                <c:pt idx="2">
                  <c:v>1691</c:v>
                </c:pt>
                <c:pt idx="3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89-44A5-A919-EA0B7E9B5397}"/>
            </c:ext>
          </c:extLst>
        </c:ser>
        <c:ser>
          <c:idx val="5"/>
          <c:order val="5"/>
          <c:tx>
            <c:strRef>
              <c:f>'Trend Charts'!$A$25</c:f>
              <c:strCache>
                <c:ptCount val="1"/>
                <c:pt idx="0">
                  <c:v>55-59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'Trend Charts'!$B$20:$E$20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'Trend Charts'!$B$25:$E$25</c:f>
              <c:numCache>
                <c:formatCode>#,##0</c:formatCode>
                <c:ptCount val="4"/>
                <c:pt idx="0">
                  <c:v>501</c:v>
                </c:pt>
                <c:pt idx="1">
                  <c:v>507</c:v>
                </c:pt>
                <c:pt idx="2">
                  <c:v>507</c:v>
                </c:pt>
                <c:pt idx="3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389-44A5-A919-EA0B7E9B5397}"/>
            </c:ext>
          </c:extLst>
        </c:ser>
        <c:ser>
          <c:idx val="6"/>
          <c:order val="6"/>
          <c:tx>
            <c:strRef>
              <c:f>'Trend Charts'!$A$26</c:f>
              <c:strCache>
                <c:ptCount val="1"/>
                <c:pt idx="0">
                  <c:v>60+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'Trend Charts'!$B$20:$E$20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'Trend Charts'!$B$26:$E$26</c:f>
              <c:numCache>
                <c:formatCode>#,##0</c:formatCode>
                <c:ptCount val="4"/>
                <c:pt idx="0">
                  <c:v>457</c:v>
                </c:pt>
                <c:pt idx="1">
                  <c:v>534</c:v>
                </c:pt>
                <c:pt idx="2">
                  <c:v>530</c:v>
                </c:pt>
                <c:pt idx="3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389-44A5-A919-EA0B7E9B5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24175"/>
        <c:axId val="28290918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'Trend Charts'!$A$20</c15:sqref>
                        </c15:formulaRef>
                      </c:ext>
                    </c:extLst>
                    <c:strCache>
                      <c:ptCount val="1"/>
                      <c:pt idx="0">
                        <c:v>Age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'Trend Charts'!$B$20:$E$20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'Trend Charts'!$B$20:$E$20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3389-44A5-A919-EA0B7E9B5397}"/>
                  </c:ext>
                </c:extLst>
              </c15:ser>
            </c15:filteredLineSeries>
          </c:ext>
        </c:extLst>
      </c:lineChart>
      <c:catAx>
        <c:axId val="23592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909183"/>
        <c:crosses val="autoZero"/>
        <c:auto val="1"/>
        <c:lblAlgn val="ctr"/>
        <c:lblOffset val="100"/>
        <c:noMultiLvlLbl val="0"/>
      </c:catAx>
      <c:valAx>
        <c:axId val="28290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92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Race/Ethnicity Change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'Trend Charts'!$A$44</c:f>
              <c:strCache>
                <c:ptCount val="1"/>
                <c:pt idx="0">
                  <c:v>American Indian or Alaska Native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'Trend Charts'!$B$43:$E$43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'Trend Charts'!$B$44:$E$44</c:f>
              <c:numCache>
                <c:formatCode>#,##0</c:formatCode>
                <c:ptCount val="4"/>
                <c:pt idx="0">
                  <c:v>131</c:v>
                </c:pt>
                <c:pt idx="1">
                  <c:v>134</c:v>
                </c:pt>
                <c:pt idx="2">
                  <c:v>126</c:v>
                </c:pt>
                <c:pt idx="3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7-4E9C-9E4D-4ECCB0A44446}"/>
            </c:ext>
          </c:extLst>
        </c:ser>
        <c:ser>
          <c:idx val="2"/>
          <c:order val="2"/>
          <c:tx>
            <c:strRef>
              <c:f>'Trend Charts'!$A$45</c:f>
              <c:strCache>
                <c:ptCount val="1"/>
                <c:pt idx="0">
                  <c:v>Asian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'Trend Charts'!$B$43:$E$43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'Trend Charts'!$B$45:$E$45</c:f>
              <c:numCache>
                <c:formatCode>#,##0</c:formatCode>
                <c:ptCount val="4"/>
                <c:pt idx="0">
                  <c:v>535</c:v>
                </c:pt>
                <c:pt idx="1">
                  <c:v>447</c:v>
                </c:pt>
                <c:pt idx="2">
                  <c:v>453</c:v>
                </c:pt>
                <c:pt idx="3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7-4E9C-9E4D-4ECCB0A44446}"/>
            </c:ext>
          </c:extLst>
        </c:ser>
        <c:ser>
          <c:idx val="3"/>
          <c:order val="3"/>
          <c:tx>
            <c:strRef>
              <c:f>'Trend Charts'!$A$46</c:f>
              <c:strCache>
                <c:ptCount val="1"/>
                <c:pt idx="0">
                  <c:v>Black of African American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'Trend Charts'!$B$43:$E$43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'Trend Charts'!$B$46:$E$46</c:f>
              <c:numCache>
                <c:formatCode>#,##0</c:formatCode>
                <c:ptCount val="4"/>
                <c:pt idx="0">
                  <c:v>8195</c:v>
                </c:pt>
                <c:pt idx="1">
                  <c:v>7616</c:v>
                </c:pt>
                <c:pt idx="2">
                  <c:v>6280</c:v>
                </c:pt>
                <c:pt idx="3">
                  <c:v>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77-4E9C-9E4D-4ECCB0A44446}"/>
            </c:ext>
          </c:extLst>
        </c:ser>
        <c:ser>
          <c:idx val="4"/>
          <c:order val="4"/>
          <c:tx>
            <c:strRef>
              <c:f>'Trend Charts'!$A$47</c:f>
              <c:strCache>
                <c:ptCount val="1"/>
                <c:pt idx="0">
                  <c:v>Hispanic or Latino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'Trend Charts'!$B$43:$E$43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'Trend Charts'!$B$47:$E$47</c:f>
              <c:numCache>
                <c:formatCode>#,##0</c:formatCode>
                <c:ptCount val="4"/>
                <c:pt idx="0">
                  <c:v>2743</c:v>
                </c:pt>
                <c:pt idx="1">
                  <c:v>2664</c:v>
                </c:pt>
                <c:pt idx="2">
                  <c:v>2276</c:v>
                </c:pt>
                <c:pt idx="3">
                  <c:v>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77-4E9C-9E4D-4ECCB0A44446}"/>
            </c:ext>
          </c:extLst>
        </c:ser>
        <c:ser>
          <c:idx val="5"/>
          <c:order val="5"/>
          <c:tx>
            <c:strRef>
              <c:f>'Trend Charts'!$A$48</c:f>
              <c:strCache>
                <c:ptCount val="1"/>
                <c:pt idx="0">
                  <c:v>Native Hawaiian or Other Pacific Islander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'Trend Charts'!$B$43:$E$43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'Trend Charts'!$B$48:$E$48</c:f>
              <c:numCache>
                <c:formatCode>#,##0</c:formatCode>
                <c:ptCount val="4"/>
                <c:pt idx="0">
                  <c:v>21</c:v>
                </c:pt>
                <c:pt idx="1">
                  <c:v>19</c:v>
                </c:pt>
                <c:pt idx="2">
                  <c:v>24</c:v>
                </c:pt>
                <c:pt idx="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77-4E9C-9E4D-4ECCB0A44446}"/>
            </c:ext>
          </c:extLst>
        </c:ser>
        <c:ser>
          <c:idx val="6"/>
          <c:order val="6"/>
          <c:tx>
            <c:strRef>
              <c:f>'Trend Charts'!$A$49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'Trend Charts'!$B$43:$E$43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'Trend Charts'!$B$49:$E$49</c:f>
              <c:numCache>
                <c:formatCode>#,##0</c:formatCode>
                <c:ptCount val="4"/>
                <c:pt idx="0">
                  <c:v>8026</c:v>
                </c:pt>
                <c:pt idx="1">
                  <c:v>7712</c:v>
                </c:pt>
                <c:pt idx="2">
                  <c:v>6559</c:v>
                </c:pt>
                <c:pt idx="3">
                  <c:v>4943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77-4E9C-9E4D-4ECCB0A44446}"/>
            </c:ext>
          </c:extLst>
        </c:ser>
        <c:ser>
          <c:idx val="7"/>
          <c:order val="7"/>
          <c:tx>
            <c:strRef>
              <c:f>'Trend Charts'!$A$50</c:f>
              <c:strCache>
                <c:ptCount val="1"/>
                <c:pt idx="0">
                  <c:v>More than One Race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'Trend Charts'!$B$43:$E$43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'Trend Charts'!$B$50:$E$50</c:f>
              <c:numCache>
                <c:formatCode>#,##0</c:formatCode>
                <c:ptCount val="4"/>
                <c:pt idx="0">
                  <c:v>592</c:v>
                </c:pt>
                <c:pt idx="1">
                  <c:v>541</c:v>
                </c:pt>
                <c:pt idx="2">
                  <c:v>473</c:v>
                </c:pt>
                <c:pt idx="3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77-4E9C-9E4D-4ECCB0A44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24175"/>
        <c:axId val="28290918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'Trend Charts'!$A$43</c15:sqref>
                        </c15:formulaRef>
                      </c:ext>
                    </c:extLst>
                    <c:strCache>
                      <c:ptCount val="1"/>
                      <c:pt idx="0">
                        <c:v>Race/Ethnicity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'Trend Charts'!$B$43:$E$43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'Trend Charts'!$B$43:$E$43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8877-4E9C-9E4D-4ECCB0A44446}"/>
                  </c:ext>
                </c:extLst>
              </c15:ser>
            </c15:filteredLineSeries>
          </c:ext>
        </c:extLst>
      </c:lineChart>
      <c:catAx>
        <c:axId val="23592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909183"/>
        <c:crosses val="autoZero"/>
        <c:auto val="1"/>
        <c:lblAlgn val="ctr"/>
        <c:lblOffset val="100"/>
        <c:noMultiLvlLbl val="0"/>
      </c:catAx>
      <c:valAx>
        <c:axId val="28290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92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Male/Female PY17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4EC2-4C9B-B39F-E93AE657AA1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4EC2-4C9B-B39F-E93AE657AA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'Trend Charts'!$A$3:$A$5</c15:sqref>
                  </c15:fullRef>
                </c:ext>
              </c:extLst>
              <c:f>'Trend Charts'!$A$4:$A$5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'Trend Charts'!$B$3:$B$5</c15:sqref>
                  </c15:fullRef>
                </c:ext>
              </c:extLst>
              <c:f>'Trend Charts'!$B$4:$B$5</c:f>
              <c:numCache>
                <c:formatCode>#,##0</c:formatCode>
                <c:ptCount val="2"/>
                <c:pt idx="0">
                  <c:v>9581</c:v>
                </c:pt>
                <c:pt idx="1">
                  <c:v>10662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4EC2-4C9B-B39F-E93AE657AA1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Male/Female PY18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A99-440E-859A-3B852C1E8D1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A99-440E-859A-3B852C1E8D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'Trend Charts'!$A$3:$A$5</c15:sqref>
                  </c15:fullRef>
                </c:ext>
              </c:extLst>
              <c:f>'Trend Charts'!$A$4:$A$5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'Trend Charts'!$C$3:$C$5</c15:sqref>
                  </c15:fullRef>
                </c:ext>
              </c:extLst>
              <c:f>'Trend Charts'!$C$4:$C$5</c:f>
              <c:numCache>
                <c:formatCode>#,##0</c:formatCode>
                <c:ptCount val="2"/>
                <c:pt idx="0">
                  <c:v>8933</c:v>
                </c:pt>
                <c:pt idx="1">
                  <c:v>10200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6A99-440E-859A-3B852C1E8D1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Male/Female PY19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653-41D2-A888-3DB4861342C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653-41D2-A888-3DB4861342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'Trend Charts'!$A$3:$A$5</c15:sqref>
                  </c15:fullRef>
                </c:ext>
              </c:extLst>
              <c:f>'Trend Charts'!$A$4:$A$5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'Trend Charts'!$D$3:$D$5</c15:sqref>
                  </c15:fullRef>
                </c:ext>
              </c:extLst>
              <c:f>'Trend Charts'!$D$4:$D$5</c:f>
              <c:numCache>
                <c:formatCode>#,##0</c:formatCode>
                <c:ptCount val="2"/>
                <c:pt idx="0">
                  <c:v>7537</c:v>
                </c:pt>
                <c:pt idx="1">
                  <c:v>8654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A653-41D2-A888-3DB4861342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Male/Female PY20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0BD-448C-B133-457015ED4AB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0BD-448C-B133-457015ED4A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'Trend Charts'!$A$3:$A$5</c15:sqref>
                  </c15:fullRef>
                </c:ext>
              </c:extLst>
              <c:f>'Trend Charts'!$A$4:$A$5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'Trend Charts'!$E$3:$E$5</c15:sqref>
                  </c15:fullRef>
                </c:ext>
              </c:extLst>
              <c:f>'Trend Charts'!$E$4:$E$5</c:f>
              <c:numCache>
                <c:formatCode>#,##0</c:formatCode>
                <c:ptCount val="2"/>
                <c:pt idx="0">
                  <c:v>4604</c:v>
                </c:pt>
                <c:pt idx="1">
                  <c:v>7034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B0BD-448C-B133-457015ED4A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 PY17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842-4CB1-8CB9-CD661A115C8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842-4CB1-8CB9-CD661A115C8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3A8F-4BA1-87EC-33A55D1A3FE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3A8F-4BA1-87EC-33A55D1A3FE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3A8F-4BA1-87EC-33A55D1A3FE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3A8F-4BA1-87EC-33A55D1A3F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'Trend Charts'!$A$20:$A$26</c15:sqref>
                  </c15:fullRef>
                </c:ext>
              </c:extLst>
              <c:f>'Trend Charts'!$A$21:$A$26</c:f>
              <c:strCache>
                <c:ptCount val="6"/>
                <c:pt idx="0">
                  <c:v>16-18</c:v>
                </c:pt>
                <c:pt idx="1">
                  <c:v>19-24</c:v>
                </c:pt>
                <c:pt idx="2">
                  <c:v>25-44</c:v>
                </c:pt>
                <c:pt idx="3">
                  <c:v>45-54</c:v>
                </c:pt>
                <c:pt idx="4">
                  <c:v>55-59</c:v>
                </c:pt>
                <c:pt idx="5">
                  <c:v>60+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'Trend Charts'!$B$20:$B$26</c15:sqref>
                  </c15:fullRef>
                </c:ext>
              </c:extLst>
              <c:f>'Trend Charts'!$B$21:$B$26</c:f>
              <c:numCache>
                <c:formatCode>#,##0</c:formatCode>
                <c:ptCount val="6"/>
                <c:pt idx="0">
                  <c:v>2750</c:v>
                </c:pt>
                <c:pt idx="1">
                  <c:v>5340</c:v>
                </c:pt>
                <c:pt idx="2">
                  <c:v>9392</c:v>
                </c:pt>
                <c:pt idx="3">
                  <c:v>1803</c:v>
                </c:pt>
                <c:pt idx="4">
                  <c:v>501</c:v>
                </c:pt>
                <c:pt idx="5">
                  <c:v>457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0842-4CB1-8CB9-CD661A115C8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 PY18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99F-4567-886A-D4B452B40B8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99F-4567-886A-D4B452B40B8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99F-4567-886A-D4B452B40B8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99F-4567-886A-D4B452B40B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99F-4567-886A-D4B452B40B8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E99F-4567-886A-D4B452B40B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'Trend Charts'!$A$20:$A$26</c15:sqref>
                  </c15:fullRef>
                </c:ext>
              </c:extLst>
              <c:f>'Trend Charts'!$A$21:$A$26</c:f>
              <c:strCache>
                <c:ptCount val="6"/>
                <c:pt idx="0">
                  <c:v>16-18</c:v>
                </c:pt>
                <c:pt idx="1">
                  <c:v>19-24</c:v>
                </c:pt>
                <c:pt idx="2">
                  <c:v>25-44</c:v>
                </c:pt>
                <c:pt idx="3">
                  <c:v>45-54</c:v>
                </c:pt>
                <c:pt idx="4">
                  <c:v>55-59</c:v>
                </c:pt>
                <c:pt idx="5">
                  <c:v>60+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'Trend Charts'!$C$20:$C$26</c15:sqref>
                  </c15:fullRef>
                </c:ext>
              </c:extLst>
              <c:f>'Trend Charts'!$C$21:$C$26</c:f>
              <c:numCache>
                <c:formatCode>#,##0</c:formatCode>
                <c:ptCount val="6"/>
                <c:pt idx="0">
                  <c:v>2284</c:v>
                </c:pt>
                <c:pt idx="1">
                  <c:v>4769</c:v>
                </c:pt>
                <c:pt idx="2">
                  <c:v>9159</c:v>
                </c:pt>
                <c:pt idx="3">
                  <c:v>1880</c:v>
                </c:pt>
                <c:pt idx="4">
                  <c:v>507</c:v>
                </c:pt>
                <c:pt idx="5">
                  <c:v>534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E99F-4567-886A-D4B452B40B8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3.png"/><Relationship Id="rId2" Type="http://schemas.openxmlformats.org/officeDocument/2006/relationships/chart" Target="../charts/chart2.xml"/><Relationship Id="rId16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171450</xdr:rowOff>
    </xdr:from>
    <xdr:to>
      <xdr:col>14</xdr:col>
      <xdr:colOff>275102</xdr:colOff>
      <xdr:row>7</xdr:row>
      <xdr:rowOff>104736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FF6386-729F-466A-BCE2-7C005DF80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23950"/>
          <a:ext cx="8980952" cy="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594689</xdr:colOff>
      <xdr:row>2</xdr:row>
      <xdr:rowOff>28987</xdr:rowOff>
    </xdr:from>
    <xdr:to>
      <xdr:col>23</xdr:col>
      <xdr:colOff>422413</xdr:colOff>
      <xdr:row>18</xdr:row>
      <xdr:rowOff>26089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131A57-BEA5-4693-A11F-52A199621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593667</xdr:colOff>
      <xdr:row>21</xdr:row>
      <xdr:rowOff>172083</xdr:rowOff>
    </xdr:from>
    <xdr:to>
      <xdr:col>23</xdr:col>
      <xdr:colOff>438978</xdr:colOff>
      <xdr:row>40</xdr:row>
      <xdr:rowOff>189137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A580A16-A202-421F-9336-97E5AB4D3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595909</xdr:colOff>
      <xdr:row>41</xdr:row>
      <xdr:rowOff>188014</xdr:rowOff>
    </xdr:from>
    <xdr:to>
      <xdr:col>23</xdr:col>
      <xdr:colOff>438150</xdr:colOff>
      <xdr:row>64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FF4293-0362-4CA8-9363-293386AE5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12423</xdr:colOff>
      <xdr:row>5</xdr:row>
      <xdr:rowOff>69572</xdr:rowOff>
    </xdr:from>
    <xdr:to>
      <xdr:col>0</xdr:col>
      <xdr:colOff>2360543</xdr:colOff>
      <xdr:row>17</xdr:row>
      <xdr:rowOff>140804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6D6D203-9510-461C-A41A-D2082AD0A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2138567</xdr:colOff>
      <xdr:row>5</xdr:row>
      <xdr:rowOff>66260</xdr:rowOff>
    </xdr:from>
    <xdr:to>
      <xdr:col>4</xdr:col>
      <xdr:colOff>57979</xdr:colOff>
      <xdr:row>17</xdr:row>
      <xdr:rowOff>154056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67881DB-081D-499F-909A-2DB9FFA4B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542564</xdr:colOff>
      <xdr:row>5</xdr:row>
      <xdr:rowOff>66261</xdr:rowOff>
    </xdr:from>
    <xdr:to>
      <xdr:col>7</xdr:col>
      <xdr:colOff>455544</xdr:colOff>
      <xdr:row>17</xdr:row>
      <xdr:rowOff>154057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D20FB59-8FB6-460E-A518-A5EB29B21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349183</xdr:colOff>
      <xdr:row>5</xdr:row>
      <xdr:rowOff>66261</xdr:rowOff>
    </xdr:from>
    <xdr:to>
      <xdr:col>11</xdr:col>
      <xdr:colOff>339588</xdr:colOff>
      <xdr:row>17</xdr:row>
      <xdr:rowOff>154057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BAE8E81-C680-404C-87D1-85185D471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27</xdr:row>
      <xdr:rowOff>3312</xdr:rowOff>
    </xdr:from>
    <xdr:to>
      <xdr:col>1</xdr:col>
      <xdr:colOff>74544</xdr:colOff>
      <xdr:row>40</xdr:row>
      <xdr:rowOff>99391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EE49078-2ADA-4B3D-9050-F171681AD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2325343</xdr:colOff>
      <xdr:row>27</xdr:row>
      <xdr:rowOff>5953</xdr:rowOff>
    </xdr:from>
    <xdr:to>
      <xdr:col>4</xdr:col>
      <xdr:colOff>585996</xdr:colOff>
      <xdr:row>40</xdr:row>
      <xdr:rowOff>106638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06AD489-2463-4EA4-83DC-245D92380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246409</xdr:colOff>
      <xdr:row>27</xdr:row>
      <xdr:rowOff>5954</xdr:rowOff>
    </xdr:from>
    <xdr:to>
      <xdr:col>8</xdr:col>
      <xdr:colOff>436907</xdr:colOff>
      <xdr:row>40</xdr:row>
      <xdr:rowOff>107156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B40FDDE-41F4-4BA7-9678-A7FFB3BA4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113883</xdr:colOff>
      <xdr:row>27</xdr:row>
      <xdr:rowOff>5953</xdr:rowOff>
    </xdr:from>
    <xdr:to>
      <xdr:col>12</xdr:col>
      <xdr:colOff>403773</xdr:colOff>
      <xdr:row>40</xdr:row>
      <xdr:rowOff>110002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58A9B6B-5493-4659-8E9D-184669FDE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1</xdr:col>
      <xdr:colOff>74544</xdr:colOff>
      <xdr:row>64</xdr:row>
      <xdr:rowOff>96079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87B8A133-6B76-419C-8D1E-DBE290E74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2438399</xdr:colOff>
      <xdr:row>51</xdr:row>
      <xdr:rowOff>0</xdr:rowOff>
    </xdr:from>
    <xdr:to>
      <xdr:col>5</xdr:col>
      <xdr:colOff>200024</xdr:colOff>
      <xdr:row>64</xdr:row>
      <xdr:rowOff>96079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1E9C335-636B-45C1-A7CE-D650B4E4C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581025</xdr:colOff>
      <xdr:row>51</xdr:row>
      <xdr:rowOff>0</xdr:rowOff>
    </xdr:from>
    <xdr:to>
      <xdr:col>9</xdr:col>
      <xdr:colOff>333375</xdr:colOff>
      <xdr:row>64</xdr:row>
      <xdr:rowOff>96079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B36B0ECE-C427-462B-8F87-D805D9D5D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123825</xdr:colOff>
      <xdr:row>51</xdr:row>
      <xdr:rowOff>0</xdr:rowOff>
    </xdr:from>
    <xdr:to>
      <xdr:col>13</xdr:col>
      <xdr:colOff>504825</xdr:colOff>
      <xdr:row>64</xdr:row>
      <xdr:rowOff>96079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B6773967-06EE-4B63-90E6-C7CD0E024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0</xdr:col>
      <xdr:colOff>38101</xdr:colOff>
      <xdr:row>61</xdr:row>
      <xdr:rowOff>142875</xdr:rowOff>
    </xdr:from>
    <xdr:to>
      <xdr:col>13</xdr:col>
      <xdr:colOff>514351</xdr:colOff>
      <xdr:row>64</xdr:row>
      <xdr:rowOff>142804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2D29B54-6906-4614-8F5C-157F250E8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101" y="11934825"/>
          <a:ext cx="10325100" cy="5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157368</xdr:rowOff>
    </xdr:from>
    <xdr:to>
      <xdr:col>12</xdr:col>
      <xdr:colOff>430695</xdr:colOff>
      <xdr:row>40</xdr:row>
      <xdr:rowOff>166820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F9A4DE4-F6E1-45B5-ABCA-529E032EE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7330107"/>
          <a:ext cx="9707217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ED4A-E729-4043-8729-D6C86196F847}">
  <dimension ref="A1:A14"/>
  <sheetViews>
    <sheetView tabSelected="1" workbookViewId="0">
      <selection activeCell="I16" sqref="I16"/>
    </sheetView>
  </sheetViews>
  <sheetFormatPr defaultRowHeight="15" x14ac:dyDescent="0.25"/>
  <cols>
    <col min="1" max="1" width="11.7109375" customWidth="1"/>
  </cols>
  <sheetData>
    <row r="1" spans="1:1" x14ac:dyDescent="0.25">
      <c r="A1" s="90" t="s">
        <v>113</v>
      </c>
    </row>
    <row r="2" spans="1:1" x14ac:dyDescent="0.25">
      <c r="A2" s="85" t="s">
        <v>104</v>
      </c>
    </row>
    <row r="3" spans="1:1" x14ac:dyDescent="0.25">
      <c r="A3" s="85" t="s">
        <v>105</v>
      </c>
    </row>
    <row r="5" spans="1:1" x14ac:dyDescent="0.25">
      <c r="A5" s="85" t="s">
        <v>106</v>
      </c>
    </row>
    <row r="6" spans="1:1" x14ac:dyDescent="0.25">
      <c r="A6" s="85" t="s">
        <v>107</v>
      </c>
    </row>
    <row r="9" spans="1:1" x14ac:dyDescent="0.25">
      <c r="A9" s="85" t="s">
        <v>108</v>
      </c>
    </row>
    <row r="10" spans="1:1" x14ac:dyDescent="0.25">
      <c r="A10" s="85" t="s">
        <v>109</v>
      </c>
    </row>
    <row r="12" spans="1:1" x14ac:dyDescent="0.25">
      <c r="A12" s="85" t="s">
        <v>110</v>
      </c>
    </row>
    <row r="13" spans="1:1" x14ac:dyDescent="0.25">
      <c r="A13" s="85" t="s">
        <v>112</v>
      </c>
    </row>
    <row r="14" spans="1:1" x14ac:dyDescent="0.25">
      <c r="A14" s="85" t="s">
        <v>111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14F88-7F63-4AE3-8CD9-282A952D6711}">
  <sheetPr>
    <tabColor theme="0" tint="-0.34998626667073579"/>
  </sheetPr>
  <dimension ref="A1:L60"/>
  <sheetViews>
    <sheetView workbookViewId="0">
      <pane xSplit="1" ySplit="2" topLeftCell="B3" activePane="bottomRight" state="frozenSplit"/>
      <selection pane="topRight" activeCell="N1" sqref="N1"/>
      <selection pane="bottomLeft" activeCell="A16" sqref="A16"/>
      <selection pane="bottomRight" activeCell="A60" sqref="A60:XFD60"/>
    </sheetView>
  </sheetViews>
  <sheetFormatPr defaultRowHeight="15" x14ac:dyDescent="0.25"/>
  <cols>
    <col min="1" max="1" width="23.7109375" style="2" bestFit="1" customWidth="1"/>
    <col min="2" max="7" width="9.140625" style="2"/>
    <col min="8" max="8" width="9.7109375" style="2" customWidth="1"/>
    <col min="9" max="9" width="9.140625" style="2"/>
    <col min="10" max="10" width="10" style="2" customWidth="1"/>
    <col min="11" max="11" width="9.140625" style="2"/>
    <col min="12" max="12" width="10" style="2" customWidth="1"/>
    <col min="13" max="16384" width="9.140625" style="2"/>
  </cols>
  <sheetData>
    <row r="1" spans="1:12" ht="30" customHeight="1" thickBot="1" x14ac:dyDescent="0.3">
      <c r="A1" s="6"/>
      <c r="B1" s="6"/>
      <c r="C1" s="6"/>
      <c r="D1" s="6"/>
      <c r="E1" s="6"/>
      <c r="G1" s="83" t="s">
        <v>89</v>
      </c>
      <c r="H1" s="83"/>
      <c r="I1" s="83" t="s">
        <v>86</v>
      </c>
      <c r="J1" s="83"/>
      <c r="K1" s="84" t="s">
        <v>90</v>
      </c>
      <c r="L1" s="84"/>
    </row>
    <row r="2" spans="1:12" ht="15.75" thickBot="1" x14ac:dyDescent="0.3">
      <c r="A2" s="69" t="s">
        <v>93</v>
      </c>
      <c r="B2" s="31">
        <v>2017</v>
      </c>
      <c r="C2" s="32">
        <v>2018</v>
      </c>
      <c r="D2" s="32">
        <v>2019</v>
      </c>
      <c r="E2" s="33">
        <v>2020</v>
      </c>
      <c r="G2" s="34" t="s">
        <v>87</v>
      </c>
      <c r="H2" s="34" t="s">
        <v>88</v>
      </c>
      <c r="I2" s="34" t="s">
        <v>87</v>
      </c>
      <c r="J2" s="34" t="s">
        <v>88</v>
      </c>
      <c r="K2" s="34" t="s">
        <v>87</v>
      </c>
      <c r="L2" s="34" t="s">
        <v>88</v>
      </c>
    </row>
    <row r="3" spans="1:12" customFormat="1" x14ac:dyDescent="0.25">
      <c r="A3" s="15" t="s">
        <v>24</v>
      </c>
      <c r="B3" s="49">
        <v>501</v>
      </c>
      <c r="C3" s="49">
        <v>507</v>
      </c>
      <c r="D3" s="49">
        <v>507</v>
      </c>
      <c r="E3" s="8">
        <v>366</v>
      </c>
      <c r="G3" s="8">
        <f t="shared" ref="G3:G34" si="0">D3-C3</f>
        <v>0</v>
      </c>
      <c r="H3" s="14">
        <f t="shared" ref="H3:H34" si="1">IF(C3&gt;0, G3/C3, 0)</f>
        <v>0</v>
      </c>
      <c r="I3" s="8">
        <f t="shared" ref="I3:I34" si="2">E3-D3</f>
        <v>-141</v>
      </c>
      <c r="J3" s="14">
        <f t="shared" ref="J3:J34" si="3">IF(D3&gt;0, I3/D3, 0)</f>
        <v>-0.27810650887573962</v>
      </c>
      <c r="K3" s="8">
        <f t="shared" ref="K3:K34" si="4">E3-C3</f>
        <v>-141</v>
      </c>
      <c r="L3" s="14">
        <f t="shared" ref="L3:L34" si="5">IF(C3&gt;0, K3/C3, 0)</f>
        <v>-0.27810650887573962</v>
      </c>
    </row>
    <row r="4" spans="1:12" customFormat="1" x14ac:dyDescent="0.25">
      <c r="A4" s="6" t="s">
        <v>25</v>
      </c>
      <c r="B4" s="8">
        <v>113</v>
      </c>
      <c r="C4" s="8">
        <v>84</v>
      </c>
      <c r="D4" s="8">
        <v>60</v>
      </c>
      <c r="E4" s="8">
        <v>36</v>
      </c>
      <c r="G4" s="8">
        <f t="shared" si="0"/>
        <v>-24</v>
      </c>
      <c r="H4" s="14">
        <f t="shared" si="1"/>
        <v>-0.2857142857142857</v>
      </c>
      <c r="I4" s="8">
        <f t="shared" si="2"/>
        <v>-24</v>
      </c>
      <c r="J4" s="14">
        <f t="shared" si="3"/>
        <v>-0.4</v>
      </c>
      <c r="K4" s="8">
        <f t="shared" si="4"/>
        <v>-48</v>
      </c>
      <c r="L4" s="14">
        <f t="shared" si="5"/>
        <v>-0.5714285714285714</v>
      </c>
    </row>
    <row r="5" spans="1:12" customFormat="1" x14ac:dyDescent="0.25">
      <c r="A5" s="6" t="s">
        <v>26</v>
      </c>
      <c r="B5" s="8">
        <v>649</v>
      </c>
      <c r="C5" s="8">
        <v>647</v>
      </c>
      <c r="D5" s="8">
        <v>584</v>
      </c>
      <c r="E5" s="8">
        <v>298</v>
      </c>
      <c r="G5" s="8">
        <f t="shared" si="0"/>
        <v>-63</v>
      </c>
      <c r="H5" s="14">
        <f t="shared" si="1"/>
        <v>-9.7372488408037097E-2</v>
      </c>
      <c r="I5" s="8">
        <f t="shared" si="2"/>
        <v>-286</v>
      </c>
      <c r="J5" s="14">
        <f t="shared" si="3"/>
        <v>-0.48972602739726029</v>
      </c>
      <c r="K5" s="8">
        <f t="shared" si="4"/>
        <v>-349</v>
      </c>
      <c r="L5" s="14">
        <f t="shared" si="5"/>
        <v>-0.53941267387944358</v>
      </c>
    </row>
    <row r="6" spans="1:12" customFormat="1" x14ac:dyDescent="0.25">
      <c r="A6" s="6" t="s">
        <v>27</v>
      </c>
      <c r="B6" s="8">
        <v>506</v>
      </c>
      <c r="C6" s="8">
        <v>417</v>
      </c>
      <c r="D6" s="8">
        <v>392</v>
      </c>
      <c r="E6" s="8">
        <v>201</v>
      </c>
      <c r="G6" s="8">
        <f t="shared" si="0"/>
        <v>-25</v>
      </c>
      <c r="H6" s="14">
        <f t="shared" si="1"/>
        <v>-5.9952038369304558E-2</v>
      </c>
      <c r="I6" s="8">
        <f t="shared" si="2"/>
        <v>-191</v>
      </c>
      <c r="J6" s="14">
        <f t="shared" si="3"/>
        <v>-0.48724489795918369</v>
      </c>
      <c r="K6" s="8">
        <f t="shared" si="4"/>
        <v>-216</v>
      </c>
      <c r="L6" s="14">
        <f t="shared" si="5"/>
        <v>-0.51798561151079137</v>
      </c>
    </row>
    <row r="7" spans="1:12" customFormat="1" x14ac:dyDescent="0.25">
      <c r="A7" s="6" t="s">
        <v>28</v>
      </c>
      <c r="B7" s="8">
        <v>16265</v>
      </c>
      <c r="C7" s="8">
        <v>16553</v>
      </c>
      <c r="D7" s="8">
        <v>15378</v>
      </c>
      <c r="E7" s="8">
        <v>6744</v>
      </c>
      <c r="G7" s="8">
        <f t="shared" si="0"/>
        <v>-1175</v>
      </c>
      <c r="H7" s="14">
        <f t="shared" si="1"/>
        <v>-7.0984111641394315E-2</v>
      </c>
      <c r="I7" s="8">
        <f t="shared" si="2"/>
        <v>-8634</v>
      </c>
      <c r="J7" s="14">
        <f t="shared" si="3"/>
        <v>-0.56145142411236837</v>
      </c>
      <c r="K7" s="8">
        <f t="shared" si="4"/>
        <v>-9809</v>
      </c>
      <c r="L7" s="14">
        <f t="shared" si="5"/>
        <v>-0.59258140518335045</v>
      </c>
    </row>
    <row r="8" spans="1:12" customFormat="1" x14ac:dyDescent="0.25">
      <c r="A8" s="6" t="s">
        <v>29</v>
      </c>
      <c r="B8" s="8">
        <v>306</v>
      </c>
      <c r="C8" s="8">
        <v>320</v>
      </c>
      <c r="D8" s="8">
        <v>298</v>
      </c>
      <c r="E8" s="8">
        <v>101</v>
      </c>
      <c r="G8" s="8">
        <f t="shared" si="0"/>
        <v>-22</v>
      </c>
      <c r="H8" s="14">
        <f t="shared" si="1"/>
        <v>-6.8750000000000006E-2</v>
      </c>
      <c r="I8" s="8">
        <f t="shared" si="2"/>
        <v>-197</v>
      </c>
      <c r="J8" s="14">
        <f t="shared" si="3"/>
        <v>-0.66107382550335569</v>
      </c>
      <c r="K8" s="8">
        <f t="shared" si="4"/>
        <v>-219</v>
      </c>
      <c r="L8" s="14">
        <f t="shared" si="5"/>
        <v>-0.68437499999999996</v>
      </c>
    </row>
    <row r="9" spans="1:12" customFormat="1" x14ac:dyDescent="0.25">
      <c r="A9" s="6" t="s">
        <v>30</v>
      </c>
      <c r="B9" s="8">
        <v>848</v>
      </c>
      <c r="C9" s="8">
        <v>793</v>
      </c>
      <c r="D9" s="8">
        <v>730</v>
      </c>
      <c r="E9" s="8">
        <v>381</v>
      </c>
      <c r="G9" s="8">
        <f t="shared" si="0"/>
        <v>-63</v>
      </c>
      <c r="H9" s="14">
        <f t="shared" si="1"/>
        <v>-7.9445145018915517E-2</v>
      </c>
      <c r="I9" s="8">
        <f t="shared" si="2"/>
        <v>-349</v>
      </c>
      <c r="J9" s="14">
        <f t="shared" si="3"/>
        <v>-0.4780821917808219</v>
      </c>
      <c r="K9" s="8">
        <f t="shared" si="4"/>
        <v>-412</v>
      </c>
      <c r="L9" s="14">
        <f t="shared" si="5"/>
        <v>-0.51954602774274905</v>
      </c>
    </row>
    <row r="10" spans="1:12" customFormat="1" x14ac:dyDescent="0.25">
      <c r="A10" s="6" t="s">
        <v>31</v>
      </c>
      <c r="B10" s="8">
        <v>130</v>
      </c>
      <c r="C10" s="8">
        <v>131</v>
      </c>
      <c r="D10" s="8">
        <v>97</v>
      </c>
      <c r="E10" s="8">
        <v>65</v>
      </c>
      <c r="G10" s="8">
        <f t="shared" si="0"/>
        <v>-34</v>
      </c>
      <c r="H10" s="14">
        <f t="shared" si="1"/>
        <v>-0.25954198473282442</v>
      </c>
      <c r="I10" s="8">
        <f t="shared" si="2"/>
        <v>-32</v>
      </c>
      <c r="J10" s="14">
        <f t="shared" si="3"/>
        <v>-0.32989690721649484</v>
      </c>
      <c r="K10" s="8">
        <f t="shared" si="4"/>
        <v>-66</v>
      </c>
      <c r="L10" s="14">
        <f t="shared" si="5"/>
        <v>-0.50381679389312972</v>
      </c>
    </row>
    <row r="11" spans="1:12" customFormat="1" x14ac:dyDescent="0.25">
      <c r="A11" s="6" t="s">
        <v>32</v>
      </c>
      <c r="B11" s="8">
        <v>6406</v>
      </c>
      <c r="C11" s="8">
        <v>6304</v>
      </c>
      <c r="D11" s="8">
        <v>5700</v>
      </c>
      <c r="E11" s="8">
        <v>3870</v>
      </c>
      <c r="G11" s="8">
        <f t="shared" si="0"/>
        <v>-604</v>
      </c>
      <c r="H11" s="14">
        <f t="shared" si="1"/>
        <v>-9.5812182741116747E-2</v>
      </c>
      <c r="I11" s="8">
        <f t="shared" si="2"/>
        <v>-1830</v>
      </c>
      <c r="J11" s="14">
        <f t="shared" si="3"/>
        <v>-0.32105263157894737</v>
      </c>
      <c r="K11" s="8">
        <f t="shared" si="4"/>
        <v>-2434</v>
      </c>
      <c r="L11" s="14">
        <f t="shared" si="5"/>
        <v>-0.38610406091370558</v>
      </c>
    </row>
    <row r="12" spans="1:12" customFormat="1" x14ac:dyDescent="0.25">
      <c r="A12" s="6" t="s">
        <v>33</v>
      </c>
      <c r="B12" s="8">
        <v>1297</v>
      </c>
      <c r="C12" s="8">
        <v>1299</v>
      </c>
      <c r="D12" s="8">
        <v>1211</v>
      </c>
      <c r="E12" s="8">
        <v>624</v>
      </c>
      <c r="G12" s="8">
        <f t="shared" si="0"/>
        <v>-88</v>
      </c>
      <c r="H12" s="14">
        <f t="shared" si="1"/>
        <v>-6.7744418783679747E-2</v>
      </c>
      <c r="I12" s="8">
        <f t="shared" si="2"/>
        <v>-587</v>
      </c>
      <c r="J12" s="14">
        <f t="shared" si="3"/>
        <v>-0.48472336911643271</v>
      </c>
      <c r="K12" s="8">
        <f t="shared" si="4"/>
        <v>-675</v>
      </c>
      <c r="L12" s="14">
        <f t="shared" si="5"/>
        <v>-0.51963048498845266</v>
      </c>
    </row>
    <row r="13" spans="1:12" customFormat="1" x14ac:dyDescent="0.25">
      <c r="A13" s="6" t="s">
        <v>34</v>
      </c>
      <c r="B13" s="8">
        <v>132</v>
      </c>
      <c r="C13" s="8">
        <v>131</v>
      </c>
      <c r="D13" s="8">
        <v>148</v>
      </c>
      <c r="E13" s="8">
        <v>90</v>
      </c>
      <c r="G13" s="8">
        <f t="shared" si="0"/>
        <v>17</v>
      </c>
      <c r="H13" s="14">
        <f t="shared" si="1"/>
        <v>0.12977099236641221</v>
      </c>
      <c r="I13" s="8">
        <f t="shared" si="2"/>
        <v>-58</v>
      </c>
      <c r="J13" s="14">
        <f t="shared" si="3"/>
        <v>-0.39189189189189189</v>
      </c>
      <c r="K13" s="8">
        <f t="shared" si="4"/>
        <v>-41</v>
      </c>
      <c r="L13" s="14">
        <f t="shared" si="5"/>
        <v>-0.31297709923664124</v>
      </c>
    </row>
    <row r="14" spans="1:12" customFormat="1" x14ac:dyDescent="0.25">
      <c r="A14" s="6" t="s">
        <v>35</v>
      </c>
      <c r="B14" s="8">
        <v>206</v>
      </c>
      <c r="C14" s="8">
        <v>200</v>
      </c>
      <c r="D14" s="8">
        <v>153</v>
      </c>
      <c r="E14" s="8">
        <v>34</v>
      </c>
      <c r="G14" s="8">
        <f t="shared" si="0"/>
        <v>-47</v>
      </c>
      <c r="H14" s="14">
        <f t="shared" si="1"/>
        <v>-0.23499999999999999</v>
      </c>
      <c r="I14" s="8">
        <f t="shared" si="2"/>
        <v>-119</v>
      </c>
      <c r="J14" s="14">
        <f t="shared" si="3"/>
        <v>-0.77777777777777779</v>
      </c>
      <c r="K14" s="8">
        <f t="shared" si="4"/>
        <v>-166</v>
      </c>
      <c r="L14" s="14">
        <f t="shared" si="5"/>
        <v>-0.83</v>
      </c>
    </row>
    <row r="15" spans="1:12" customFormat="1" x14ac:dyDescent="0.25">
      <c r="A15" s="6" t="s">
        <v>36</v>
      </c>
      <c r="B15" s="8">
        <v>2936</v>
      </c>
      <c r="C15" s="8">
        <v>2720</v>
      </c>
      <c r="D15" s="8">
        <v>2586</v>
      </c>
      <c r="E15" s="8">
        <v>1214</v>
      </c>
      <c r="G15" s="8">
        <f t="shared" si="0"/>
        <v>-134</v>
      </c>
      <c r="H15" s="14">
        <f t="shared" si="1"/>
        <v>-4.926470588235294E-2</v>
      </c>
      <c r="I15" s="8">
        <f t="shared" si="2"/>
        <v>-1372</v>
      </c>
      <c r="J15" s="14">
        <f t="shared" si="3"/>
        <v>-0.53054911059551435</v>
      </c>
      <c r="K15" s="8">
        <f t="shared" si="4"/>
        <v>-1506</v>
      </c>
      <c r="L15" s="14">
        <f t="shared" si="5"/>
        <v>-0.55367647058823533</v>
      </c>
    </row>
    <row r="16" spans="1:12" customFormat="1" x14ac:dyDescent="0.25">
      <c r="A16" s="6" t="s">
        <v>37</v>
      </c>
      <c r="B16" s="8">
        <v>700</v>
      </c>
      <c r="C16" s="8">
        <v>745</v>
      </c>
      <c r="D16" s="8">
        <v>679</v>
      </c>
      <c r="E16" s="8">
        <v>484</v>
      </c>
      <c r="G16" s="8">
        <f t="shared" si="0"/>
        <v>-66</v>
      </c>
      <c r="H16" s="14">
        <f t="shared" si="1"/>
        <v>-8.859060402684564E-2</v>
      </c>
      <c r="I16" s="8">
        <f t="shared" si="2"/>
        <v>-195</v>
      </c>
      <c r="J16" s="14">
        <f t="shared" si="3"/>
        <v>-0.28718703976435933</v>
      </c>
      <c r="K16" s="8">
        <f t="shared" si="4"/>
        <v>-261</v>
      </c>
      <c r="L16" s="14">
        <f t="shared" si="5"/>
        <v>-0.35033557046979868</v>
      </c>
    </row>
    <row r="17" spans="1:12" customFormat="1" x14ac:dyDescent="0.25">
      <c r="A17" s="6" t="s">
        <v>38</v>
      </c>
      <c r="B17" s="8">
        <v>359</v>
      </c>
      <c r="C17" s="8">
        <v>314</v>
      </c>
      <c r="D17" s="8">
        <v>265</v>
      </c>
      <c r="E17" s="8">
        <v>184</v>
      </c>
      <c r="G17" s="8">
        <f t="shared" si="0"/>
        <v>-49</v>
      </c>
      <c r="H17" s="14">
        <f t="shared" si="1"/>
        <v>-0.15605095541401273</v>
      </c>
      <c r="I17" s="8">
        <f t="shared" si="2"/>
        <v>-81</v>
      </c>
      <c r="J17" s="14">
        <f t="shared" si="3"/>
        <v>-0.30566037735849055</v>
      </c>
      <c r="K17" s="8">
        <f t="shared" si="4"/>
        <v>-130</v>
      </c>
      <c r="L17" s="14">
        <f t="shared" si="5"/>
        <v>-0.4140127388535032</v>
      </c>
    </row>
    <row r="18" spans="1:12" customFormat="1" x14ac:dyDescent="0.25">
      <c r="A18" s="6" t="s">
        <v>39</v>
      </c>
      <c r="B18" s="8">
        <v>154</v>
      </c>
      <c r="C18" s="8">
        <v>181</v>
      </c>
      <c r="D18" s="8">
        <v>181</v>
      </c>
      <c r="E18" s="8">
        <v>106</v>
      </c>
      <c r="G18" s="8">
        <f t="shared" si="0"/>
        <v>0</v>
      </c>
      <c r="H18" s="14">
        <f t="shared" si="1"/>
        <v>0</v>
      </c>
      <c r="I18" s="8">
        <f t="shared" si="2"/>
        <v>-75</v>
      </c>
      <c r="J18" s="14">
        <f t="shared" si="3"/>
        <v>-0.4143646408839779</v>
      </c>
      <c r="K18" s="8">
        <f t="shared" si="4"/>
        <v>-75</v>
      </c>
      <c r="L18" s="14">
        <f t="shared" si="5"/>
        <v>-0.4143646408839779</v>
      </c>
    </row>
    <row r="19" spans="1:12" customFormat="1" x14ac:dyDescent="0.25">
      <c r="A19" s="6" t="s">
        <v>40</v>
      </c>
      <c r="B19" s="8">
        <v>625</v>
      </c>
      <c r="C19" s="8">
        <v>524</v>
      </c>
      <c r="D19" s="8">
        <v>464</v>
      </c>
      <c r="E19" s="8">
        <v>182</v>
      </c>
      <c r="G19" s="8">
        <f t="shared" si="0"/>
        <v>-60</v>
      </c>
      <c r="H19" s="14">
        <f t="shared" si="1"/>
        <v>-0.11450381679389313</v>
      </c>
      <c r="I19" s="8">
        <f t="shared" si="2"/>
        <v>-282</v>
      </c>
      <c r="J19" s="14">
        <f t="shared" si="3"/>
        <v>-0.60775862068965514</v>
      </c>
      <c r="K19" s="8">
        <f t="shared" si="4"/>
        <v>-342</v>
      </c>
      <c r="L19" s="14">
        <f t="shared" si="5"/>
        <v>-0.65267175572519087</v>
      </c>
    </row>
    <row r="20" spans="1:12" customFormat="1" x14ac:dyDescent="0.25">
      <c r="A20" s="6" t="s">
        <v>41</v>
      </c>
      <c r="B20" s="8">
        <v>571</v>
      </c>
      <c r="C20" s="8">
        <v>551</v>
      </c>
      <c r="D20" s="8">
        <v>456</v>
      </c>
      <c r="E20" s="8">
        <v>250</v>
      </c>
      <c r="G20" s="8">
        <f t="shared" si="0"/>
        <v>-95</v>
      </c>
      <c r="H20" s="14">
        <f t="shared" si="1"/>
        <v>-0.17241379310344829</v>
      </c>
      <c r="I20" s="8">
        <f t="shared" si="2"/>
        <v>-206</v>
      </c>
      <c r="J20" s="14">
        <f t="shared" si="3"/>
        <v>-0.4517543859649123</v>
      </c>
      <c r="K20" s="8">
        <f t="shared" si="4"/>
        <v>-301</v>
      </c>
      <c r="L20" s="14">
        <f t="shared" si="5"/>
        <v>-0.54627949183303082</v>
      </c>
    </row>
    <row r="21" spans="1:12" customFormat="1" x14ac:dyDescent="0.25">
      <c r="A21" s="6" t="s">
        <v>42</v>
      </c>
      <c r="B21" s="8">
        <v>230</v>
      </c>
      <c r="C21" s="8">
        <v>222</v>
      </c>
      <c r="D21" s="8">
        <v>176</v>
      </c>
      <c r="E21" s="8">
        <v>129</v>
      </c>
      <c r="G21" s="8">
        <f t="shared" si="0"/>
        <v>-46</v>
      </c>
      <c r="H21" s="14">
        <f t="shared" si="1"/>
        <v>-0.2072072072072072</v>
      </c>
      <c r="I21" s="8">
        <f t="shared" si="2"/>
        <v>-47</v>
      </c>
      <c r="J21" s="14">
        <f t="shared" si="3"/>
        <v>-0.26704545454545453</v>
      </c>
      <c r="K21" s="8">
        <f t="shared" si="4"/>
        <v>-93</v>
      </c>
      <c r="L21" s="14">
        <f t="shared" si="5"/>
        <v>-0.41891891891891891</v>
      </c>
    </row>
    <row r="22" spans="1:12" customFormat="1" x14ac:dyDescent="0.25">
      <c r="A22" s="6" t="s">
        <v>43</v>
      </c>
      <c r="B22" s="8">
        <v>980</v>
      </c>
      <c r="C22" s="8">
        <v>1003</v>
      </c>
      <c r="D22" s="8">
        <v>910</v>
      </c>
      <c r="E22" s="8">
        <v>501</v>
      </c>
      <c r="G22" s="8">
        <f t="shared" si="0"/>
        <v>-93</v>
      </c>
      <c r="H22" s="14">
        <f t="shared" si="1"/>
        <v>-9.2721834496510475E-2</v>
      </c>
      <c r="I22" s="8">
        <f t="shared" si="2"/>
        <v>-409</v>
      </c>
      <c r="J22" s="14">
        <f t="shared" si="3"/>
        <v>-0.44945054945054946</v>
      </c>
      <c r="K22" s="8">
        <f t="shared" si="4"/>
        <v>-502</v>
      </c>
      <c r="L22" s="14">
        <f t="shared" si="5"/>
        <v>-0.50049850448654043</v>
      </c>
    </row>
    <row r="23" spans="1:12" customFormat="1" x14ac:dyDescent="0.25">
      <c r="A23" s="6" t="s">
        <v>44</v>
      </c>
      <c r="B23" s="8">
        <v>874</v>
      </c>
      <c r="C23" s="8">
        <v>835</v>
      </c>
      <c r="D23" s="8">
        <v>934</v>
      </c>
      <c r="E23" s="8">
        <v>712</v>
      </c>
      <c r="G23" s="8">
        <f t="shared" si="0"/>
        <v>99</v>
      </c>
      <c r="H23" s="14">
        <f t="shared" si="1"/>
        <v>0.118562874251497</v>
      </c>
      <c r="I23" s="8">
        <f t="shared" si="2"/>
        <v>-222</v>
      </c>
      <c r="J23" s="14">
        <f t="shared" si="3"/>
        <v>-0.23768736616702354</v>
      </c>
      <c r="K23" s="8">
        <f t="shared" si="4"/>
        <v>-123</v>
      </c>
      <c r="L23" s="14">
        <f t="shared" si="5"/>
        <v>-0.14730538922155689</v>
      </c>
    </row>
    <row r="24" spans="1:12" customFormat="1" x14ac:dyDescent="0.25">
      <c r="A24" s="6" t="s">
        <v>45</v>
      </c>
      <c r="B24" s="8">
        <v>861</v>
      </c>
      <c r="C24" s="8">
        <v>912</v>
      </c>
      <c r="D24" s="8">
        <v>971</v>
      </c>
      <c r="E24" s="8">
        <v>542</v>
      </c>
      <c r="G24" s="8">
        <f t="shared" si="0"/>
        <v>59</v>
      </c>
      <c r="H24" s="14">
        <f t="shared" si="1"/>
        <v>6.4692982456140358E-2</v>
      </c>
      <c r="I24" s="8">
        <f t="shared" si="2"/>
        <v>-429</v>
      </c>
      <c r="J24" s="14">
        <f t="shared" si="3"/>
        <v>-0.44181256436663235</v>
      </c>
      <c r="K24" s="8">
        <f t="shared" si="4"/>
        <v>-370</v>
      </c>
      <c r="L24" s="14">
        <f t="shared" si="5"/>
        <v>-0.4057017543859649</v>
      </c>
    </row>
    <row r="25" spans="1:12" customFormat="1" x14ac:dyDescent="0.25">
      <c r="A25" s="6" t="s">
        <v>46</v>
      </c>
      <c r="B25" s="8">
        <v>1455</v>
      </c>
      <c r="C25" s="8">
        <v>1421</v>
      </c>
      <c r="D25" s="8">
        <v>1254</v>
      </c>
      <c r="E25" s="8">
        <v>708</v>
      </c>
      <c r="G25" s="8">
        <f t="shared" si="0"/>
        <v>-167</v>
      </c>
      <c r="H25" s="14">
        <f t="shared" si="1"/>
        <v>-0.1175228712174525</v>
      </c>
      <c r="I25" s="8">
        <f t="shared" si="2"/>
        <v>-546</v>
      </c>
      <c r="J25" s="14">
        <f t="shared" si="3"/>
        <v>-0.4354066985645933</v>
      </c>
      <c r="K25" s="8">
        <f t="shared" si="4"/>
        <v>-713</v>
      </c>
      <c r="L25" s="14">
        <f t="shared" si="5"/>
        <v>-0.50175932441942295</v>
      </c>
    </row>
    <row r="26" spans="1:12" customFormat="1" x14ac:dyDescent="0.25">
      <c r="A26" s="6" t="s">
        <v>47</v>
      </c>
      <c r="B26" s="8">
        <v>194</v>
      </c>
      <c r="C26" s="8">
        <v>142</v>
      </c>
      <c r="D26" s="8">
        <v>136</v>
      </c>
      <c r="E26" s="8">
        <v>103</v>
      </c>
      <c r="G26" s="8">
        <f t="shared" si="0"/>
        <v>-6</v>
      </c>
      <c r="H26" s="14">
        <f t="shared" si="1"/>
        <v>-4.2253521126760563E-2</v>
      </c>
      <c r="I26" s="8">
        <f t="shared" si="2"/>
        <v>-33</v>
      </c>
      <c r="J26" s="14">
        <f t="shared" si="3"/>
        <v>-0.24264705882352941</v>
      </c>
      <c r="K26" s="8">
        <f t="shared" si="4"/>
        <v>-39</v>
      </c>
      <c r="L26" s="14">
        <f t="shared" si="5"/>
        <v>-0.27464788732394368</v>
      </c>
    </row>
    <row r="27" spans="1:12" customFormat="1" x14ac:dyDescent="0.25">
      <c r="A27" s="6" t="s">
        <v>48</v>
      </c>
      <c r="B27" s="8">
        <v>649</v>
      </c>
      <c r="C27" s="8">
        <v>659</v>
      </c>
      <c r="D27" s="8">
        <v>514</v>
      </c>
      <c r="E27" s="8">
        <v>304</v>
      </c>
      <c r="G27" s="8">
        <f t="shared" si="0"/>
        <v>-145</v>
      </c>
      <c r="H27" s="14">
        <f t="shared" si="1"/>
        <v>-0.22003034901365706</v>
      </c>
      <c r="I27" s="8">
        <f t="shared" si="2"/>
        <v>-210</v>
      </c>
      <c r="J27" s="14">
        <f t="shared" si="3"/>
        <v>-0.40856031128404668</v>
      </c>
      <c r="K27" s="8">
        <f t="shared" si="4"/>
        <v>-355</v>
      </c>
      <c r="L27" s="14">
        <f t="shared" si="5"/>
        <v>-0.53869499241274654</v>
      </c>
    </row>
    <row r="28" spans="1:12" customFormat="1" x14ac:dyDescent="0.25">
      <c r="A28" s="6" t="s">
        <v>49</v>
      </c>
      <c r="B28" s="8">
        <v>45</v>
      </c>
      <c r="C28" s="8">
        <v>50</v>
      </c>
      <c r="D28" s="8">
        <v>50</v>
      </c>
      <c r="E28" s="8">
        <v>33</v>
      </c>
      <c r="G28" s="8">
        <f t="shared" si="0"/>
        <v>0</v>
      </c>
      <c r="H28" s="14">
        <f t="shared" si="1"/>
        <v>0</v>
      </c>
      <c r="I28" s="8">
        <f t="shared" si="2"/>
        <v>-17</v>
      </c>
      <c r="J28" s="14">
        <f t="shared" si="3"/>
        <v>-0.34</v>
      </c>
      <c r="K28" s="8">
        <f t="shared" si="4"/>
        <v>-17</v>
      </c>
      <c r="L28" s="14">
        <f t="shared" si="5"/>
        <v>-0.34</v>
      </c>
    </row>
    <row r="29" spans="1:12" customFormat="1" x14ac:dyDescent="0.25">
      <c r="A29" s="6" t="s">
        <v>50</v>
      </c>
      <c r="B29" s="8">
        <v>193</v>
      </c>
      <c r="C29" s="8">
        <v>173</v>
      </c>
      <c r="D29" s="8">
        <v>191</v>
      </c>
      <c r="E29" s="8">
        <v>114</v>
      </c>
      <c r="G29" s="8">
        <f t="shared" si="0"/>
        <v>18</v>
      </c>
      <c r="H29" s="14">
        <f t="shared" si="1"/>
        <v>0.10404624277456648</v>
      </c>
      <c r="I29" s="8">
        <f t="shared" si="2"/>
        <v>-77</v>
      </c>
      <c r="J29" s="14">
        <f t="shared" si="3"/>
        <v>-0.40314136125654448</v>
      </c>
      <c r="K29" s="8">
        <f t="shared" si="4"/>
        <v>-59</v>
      </c>
      <c r="L29" s="14">
        <f t="shared" si="5"/>
        <v>-0.34104046242774566</v>
      </c>
    </row>
    <row r="30" spans="1:12" customFormat="1" x14ac:dyDescent="0.25">
      <c r="A30" s="6" t="s">
        <v>51</v>
      </c>
      <c r="B30" s="8">
        <v>355</v>
      </c>
      <c r="C30" s="8">
        <v>327</v>
      </c>
      <c r="D30" s="8">
        <v>236</v>
      </c>
      <c r="E30" s="8">
        <v>129</v>
      </c>
      <c r="G30" s="8">
        <f t="shared" si="0"/>
        <v>-91</v>
      </c>
      <c r="H30" s="14">
        <f t="shared" si="1"/>
        <v>-0.27828746177370028</v>
      </c>
      <c r="I30" s="8">
        <f t="shared" si="2"/>
        <v>-107</v>
      </c>
      <c r="J30" s="14">
        <f t="shared" si="3"/>
        <v>-0.45338983050847459</v>
      </c>
      <c r="K30" s="8">
        <f t="shared" si="4"/>
        <v>-198</v>
      </c>
      <c r="L30" s="14">
        <f t="shared" si="5"/>
        <v>-0.60550458715596334</v>
      </c>
    </row>
    <row r="31" spans="1:12" customFormat="1" x14ac:dyDescent="0.25">
      <c r="A31" s="6" t="s">
        <v>52</v>
      </c>
      <c r="B31" s="8">
        <v>176</v>
      </c>
      <c r="C31" s="8">
        <v>161</v>
      </c>
      <c r="D31" s="8">
        <v>147</v>
      </c>
      <c r="E31" s="8">
        <v>76</v>
      </c>
      <c r="G31" s="8">
        <f t="shared" si="0"/>
        <v>-14</v>
      </c>
      <c r="H31" s="14">
        <f t="shared" si="1"/>
        <v>-8.6956521739130432E-2</v>
      </c>
      <c r="I31" s="8">
        <f t="shared" si="2"/>
        <v>-71</v>
      </c>
      <c r="J31" s="14">
        <f t="shared" si="3"/>
        <v>-0.48299319727891155</v>
      </c>
      <c r="K31" s="8">
        <f t="shared" si="4"/>
        <v>-85</v>
      </c>
      <c r="L31" s="14">
        <f t="shared" si="5"/>
        <v>-0.52795031055900621</v>
      </c>
    </row>
    <row r="32" spans="1:12" customFormat="1" x14ac:dyDescent="0.25">
      <c r="A32" s="6" t="s">
        <v>53</v>
      </c>
      <c r="B32" s="8">
        <v>981</v>
      </c>
      <c r="C32" s="8">
        <v>965</v>
      </c>
      <c r="D32" s="8">
        <v>896</v>
      </c>
      <c r="E32" s="8">
        <v>627</v>
      </c>
      <c r="G32" s="8">
        <f t="shared" si="0"/>
        <v>-69</v>
      </c>
      <c r="H32" s="14">
        <f t="shared" si="1"/>
        <v>-7.1502590673575131E-2</v>
      </c>
      <c r="I32" s="8">
        <f t="shared" si="2"/>
        <v>-269</v>
      </c>
      <c r="J32" s="14">
        <f t="shared" si="3"/>
        <v>-0.3002232142857143</v>
      </c>
      <c r="K32" s="8">
        <f t="shared" si="4"/>
        <v>-338</v>
      </c>
      <c r="L32" s="14">
        <f t="shared" si="5"/>
        <v>-0.35025906735751294</v>
      </c>
    </row>
    <row r="33" spans="1:12" customFormat="1" x14ac:dyDescent="0.25">
      <c r="A33" s="6" t="s">
        <v>54</v>
      </c>
      <c r="B33" s="8">
        <v>431</v>
      </c>
      <c r="C33" s="8">
        <v>397</v>
      </c>
      <c r="D33" s="8">
        <v>364</v>
      </c>
      <c r="E33" s="8">
        <v>161</v>
      </c>
      <c r="G33" s="8">
        <f t="shared" si="0"/>
        <v>-33</v>
      </c>
      <c r="H33" s="14">
        <f t="shared" si="1"/>
        <v>-8.3123425692695208E-2</v>
      </c>
      <c r="I33" s="8">
        <f t="shared" si="2"/>
        <v>-203</v>
      </c>
      <c r="J33" s="14">
        <f t="shared" si="3"/>
        <v>-0.55769230769230771</v>
      </c>
      <c r="K33" s="8">
        <f t="shared" si="4"/>
        <v>-236</v>
      </c>
      <c r="L33" s="14">
        <f t="shared" si="5"/>
        <v>-0.59445843828715361</v>
      </c>
    </row>
    <row r="34" spans="1:12" customFormat="1" x14ac:dyDescent="0.25">
      <c r="A34" s="6" t="s">
        <v>55</v>
      </c>
      <c r="B34" s="8">
        <v>4435</v>
      </c>
      <c r="C34" s="8">
        <v>3591</v>
      </c>
      <c r="D34" s="8">
        <v>3379</v>
      </c>
      <c r="E34" s="8">
        <v>1516</v>
      </c>
      <c r="G34" s="8">
        <f t="shared" si="0"/>
        <v>-212</v>
      </c>
      <c r="H34" s="14">
        <f t="shared" si="1"/>
        <v>-5.9036480089111665E-2</v>
      </c>
      <c r="I34" s="8">
        <f t="shared" si="2"/>
        <v>-1863</v>
      </c>
      <c r="J34" s="14">
        <f t="shared" si="3"/>
        <v>-0.55134655223438889</v>
      </c>
      <c r="K34" s="8">
        <f t="shared" si="4"/>
        <v>-2075</v>
      </c>
      <c r="L34" s="14">
        <f t="shared" si="5"/>
        <v>-0.5778334725703147</v>
      </c>
    </row>
    <row r="35" spans="1:12" customFormat="1" x14ac:dyDescent="0.25">
      <c r="A35" s="6" t="s">
        <v>56</v>
      </c>
      <c r="B35" s="8">
        <v>2057</v>
      </c>
      <c r="C35" s="8">
        <v>1620</v>
      </c>
      <c r="D35" s="8">
        <v>1485</v>
      </c>
      <c r="E35" s="8">
        <v>803</v>
      </c>
      <c r="G35" s="8">
        <f t="shared" ref="G35:G60" si="6">D35-C35</f>
        <v>-135</v>
      </c>
      <c r="H35" s="14">
        <f t="shared" ref="H35:H60" si="7">IF(C35&gt;0, G35/C35, 0)</f>
        <v>-8.3333333333333329E-2</v>
      </c>
      <c r="I35" s="8">
        <f t="shared" ref="I35:I60" si="8">E35-D35</f>
        <v>-682</v>
      </c>
      <c r="J35" s="14">
        <f t="shared" ref="J35:J60" si="9">IF(D35&gt;0, I35/D35, 0)</f>
        <v>-0.45925925925925926</v>
      </c>
      <c r="K35" s="8">
        <f t="shared" ref="K35:K60" si="10">E35-C35</f>
        <v>-817</v>
      </c>
      <c r="L35" s="14">
        <f t="shared" ref="L35:L60" si="11">IF(C35&gt;0, K35/C35, 0)</f>
        <v>-0.50432098765432098</v>
      </c>
    </row>
    <row r="36" spans="1:12" customFormat="1" x14ac:dyDescent="0.25">
      <c r="A36" s="6" t="s">
        <v>57</v>
      </c>
      <c r="B36" s="8">
        <v>79</v>
      </c>
      <c r="C36" s="8">
        <v>75</v>
      </c>
      <c r="D36" s="8">
        <v>72</v>
      </c>
      <c r="E36" s="8">
        <v>37</v>
      </c>
      <c r="G36" s="8">
        <f t="shared" si="6"/>
        <v>-3</v>
      </c>
      <c r="H36" s="14">
        <f t="shared" si="7"/>
        <v>-0.04</v>
      </c>
      <c r="I36" s="8">
        <f t="shared" si="8"/>
        <v>-35</v>
      </c>
      <c r="J36" s="14">
        <f t="shared" si="9"/>
        <v>-0.4861111111111111</v>
      </c>
      <c r="K36" s="8">
        <f t="shared" si="10"/>
        <v>-38</v>
      </c>
      <c r="L36" s="14">
        <f t="shared" si="11"/>
        <v>-0.50666666666666671</v>
      </c>
    </row>
    <row r="37" spans="1:12" customFormat="1" x14ac:dyDescent="0.25">
      <c r="A37" s="6" t="s">
        <v>58</v>
      </c>
      <c r="B37" s="8">
        <v>1049</v>
      </c>
      <c r="C37" s="8">
        <v>1033</v>
      </c>
      <c r="D37" s="8">
        <v>815</v>
      </c>
      <c r="E37" s="8">
        <v>521</v>
      </c>
      <c r="G37" s="8">
        <f t="shared" si="6"/>
        <v>-218</v>
      </c>
      <c r="H37" s="14">
        <f t="shared" si="7"/>
        <v>-0.21103581800580831</v>
      </c>
      <c r="I37" s="8">
        <f t="shared" si="8"/>
        <v>-294</v>
      </c>
      <c r="J37" s="14">
        <f t="shared" si="9"/>
        <v>-0.36073619631901843</v>
      </c>
      <c r="K37" s="8">
        <f t="shared" si="10"/>
        <v>-512</v>
      </c>
      <c r="L37" s="14">
        <f t="shared" si="11"/>
        <v>-0.49564375605033884</v>
      </c>
    </row>
    <row r="38" spans="1:12" customFormat="1" x14ac:dyDescent="0.25">
      <c r="A38" s="6" t="s">
        <v>59</v>
      </c>
      <c r="B38" s="8">
        <v>385</v>
      </c>
      <c r="C38" s="8">
        <v>277</v>
      </c>
      <c r="D38" s="8">
        <v>267</v>
      </c>
      <c r="E38" s="8">
        <v>184</v>
      </c>
      <c r="G38" s="8">
        <f t="shared" si="6"/>
        <v>-10</v>
      </c>
      <c r="H38" s="14">
        <f t="shared" si="7"/>
        <v>-3.6101083032490974E-2</v>
      </c>
      <c r="I38" s="8">
        <f t="shared" si="8"/>
        <v>-83</v>
      </c>
      <c r="J38" s="14">
        <f t="shared" si="9"/>
        <v>-0.31086142322097376</v>
      </c>
      <c r="K38" s="8">
        <f t="shared" si="10"/>
        <v>-93</v>
      </c>
      <c r="L38" s="14">
        <f t="shared" si="11"/>
        <v>-0.33574007220216606</v>
      </c>
    </row>
    <row r="39" spans="1:12" customFormat="1" x14ac:dyDescent="0.25">
      <c r="A39" s="6" t="s">
        <v>60</v>
      </c>
      <c r="B39" s="8">
        <v>372</v>
      </c>
      <c r="C39" s="8">
        <v>336</v>
      </c>
      <c r="D39" s="8">
        <v>335</v>
      </c>
      <c r="E39" s="8">
        <v>274</v>
      </c>
      <c r="G39" s="8">
        <f t="shared" si="6"/>
        <v>-1</v>
      </c>
      <c r="H39" s="14">
        <f t="shared" si="7"/>
        <v>-2.976190476190476E-3</v>
      </c>
      <c r="I39" s="8">
        <f t="shared" si="8"/>
        <v>-61</v>
      </c>
      <c r="J39" s="14">
        <f t="shared" si="9"/>
        <v>-0.18208955223880596</v>
      </c>
      <c r="K39" s="8">
        <f t="shared" si="10"/>
        <v>-62</v>
      </c>
      <c r="L39" s="14">
        <f t="shared" si="11"/>
        <v>-0.18452380952380953</v>
      </c>
    </row>
    <row r="40" spans="1:12" customFormat="1" x14ac:dyDescent="0.25">
      <c r="A40" s="6" t="s">
        <v>61</v>
      </c>
      <c r="B40" s="8">
        <v>902</v>
      </c>
      <c r="C40" s="8">
        <v>782</v>
      </c>
      <c r="D40" s="8">
        <v>678</v>
      </c>
      <c r="E40" s="8">
        <v>418</v>
      </c>
      <c r="G40" s="8">
        <f t="shared" si="6"/>
        <v>-104</v>
      </c>
      <c r="H40" s="14">
        <f t="shared" si="7"/>
        <v>-0.13299232736572891</v>
      </c>
      <c r="I40" s="8">
        <f t="shared" si="8"/>
        <v>-260</v>
      </c>
      <c r="J40" s="14">
        <f t="shared" si="9"/>
        <v>-0.38348082595870209</v>
      </c>
      <c r="K40" s="8">
        <f t="shared" si="10"/>
        <v>-364</v>
      </c>
      <c r="L40" s="14">
        <f t="shared" si="11"/>
        <v>-0.46547314578005117</v>
      </c>
    </row>
    <row r="41" spans="1:12" customFormat="1" x14ac:dyDescent="0.25">
      <c r="A41" s="6" t="s">
        <v>62</v>
      </c>
      <c r="B41" s="8">
        <v>268</v>
      </c>
      <c r="C41" s="8">
        <v>322</v>
      </c>
      <c r="D41" s="8">
        <v>259</v>
      </c>
      <c r="E41" s="8">
        <v>194</v>
      </c>
      <c r="G41" s="8">
        <f t="shared" si="6"/>
        <v>-63</v>
      </c>
      <c r="H41" s="14">
        <f t="shared" si="7"/>
        <v>-0.19565217391304349</v>
      </c>
      <c r="I41" s="8">
        <f t="shared" si="8"/>
        <v>-65</v>
      </c>
      <c r="J41" s="14">
        <f t="shared" si="9"/>
        <v>-0.25096525096525096</v>
      </c>
      <c r="K41" s="8">
        <f t="shared" si="10"/>
        <v>-128</v>
      </c>
      <c r="L41" s="14">
        <f t="shared" si="11"/>
        <v>-0.39751552795031053</v>
      </c>
    </row>
    <row r="42" spans="1:12" customFormat="1" x14ac:dyDescent="0.25">
      <c r="A42" s="6" t="s">
        <v>63</v>
      </c>
      <c r="B42" s="8">
        <v>658</v>
      </c>
      <c r="C42" s="8">
        <v>572</v>
      </c>
      <c r="D42" s="8">
        <v>475</v>
      </c>
      <c r="E42" s="8">
        <v>276</v>
      </c>
      <c r="G42" s="8">
        <f t="shared" si="6"/>
        <v>-97</v>
      </c>
      <c r="H42" s="14">
        <f t="shared" si="7"/>
        <v>-0.16958041958041958</v>
      </c>
      <c r="I42" s="8">
        <f t="shared" si="8"/>
        <v>-199</v>
      </c>
      <c r="J42" s="14">
        <f t="shared" si="9"/>
        <v>-0.41894736842105262</v>
      </c>
      <c r="K42" s="8">
        <f t="shared" si="10"/>
        <v>-296</v>
      </c>
      <c r="L42" s="14">
        <f t="shared" si="11"/>
        <v>-0.5174825174825175</v>
      </c>
    </row>
    <row r="43" spans="1:12" customFormat="1" x14ac:dyDescent="0.25">
      <c r="A43" s="6" t="s">
        <v>64</v>
      </c>
      <c r="B43" s="8">
        <v>99</v>
      </c>
      <c r="C43" s="8">
        <v>89</v>
      </c>
      <c r="D43" s="8">
        <v>65</v>
      </c>
      <c r="E43" s="8">
        <v>29</v>
      </c>
      <c r="G43" s="8">
        <f t="shared" si="6"/>
        <v>-24</v>
      </c>
      <c r="H43" s="14">
        <f t="shared" si="7"/>
        <v>-0.2696629213483146</v>
      </c>
      <c r="I43" s="8">
        <f t="shared" si="8"/>
        <v>-36</v>
      </c>
      <c r="J43" s="14">
        <f t="shared" si="9"/>
        <v>-0.55384615384615388</v>
      </c>
      <c r="K43" s="8">
        <f t="shared" si="10"/>
        <v>-60</v>
      </c>
      <c r="L43" s="14">
        <f t="shared" si="11"/>
        <v>-0.6741573033707865</v>
      </c>
    </row>
    <row r="44" spans="1:12" customFormat="1" x14ac:dyDescent="0.25">
      <c r="A44" s="6" t="s">
        <v>65</v>
      </c>
      <c r="B44" s="8">
        <v>377</v>
      </c>
      <c r="C44" s="8">
        <v>284</v>
      </c>
      <c r="D44" s="8">
        <v>257</v>
      </c>
      <c r="E44" s="8">
        <v>218</v>
      </c>
      <c r="G44" s="8">
        <f t="shared" si="6"/>
        <v>-27</v>
      </c>
      <c r="H44" s="14">
        <f t="shared" si="7"/>
        <v>-9.5070422535211266E-2</v>
      </c>
      <c r="I44" s="8">
        <f t="shared" si="8"/>
        <v>-39</v>
      </c>
      <c r="J44" s="14">
        <f t="shared" si="9"/>
        <v>-0.1517509727626459</v>
      </c>
      <c r="K44" s="8">
        <f t="shared" si="10"/>
        <v>-66</v>
      </c>
      <c r="L44" s="14">
        <f t="shared" si="11"/>
        <v>-0.23239436619718309</v>
      </c>
    </row>
    <row r="45" spans="1:12" customFormat="1" x14ac:dyDescent="0.25">
      <c r="A45" s="6" t="s">
        <v>66</v>
      </c>
      <c r="B45" s="8">
        <v>3336</v>
      </c>
      <c r="C45" s="8">
        <v>3643</v>
      </c>
      <c r="D45" s="8">
        <v>3335</v>
      </c>
      <c r="E45" s="8">
        <v>1641</v>
      </c>
      <c r="G45" s="8">
        <f t="shared" si="6"/>
        <v>-308</v>
      </c>
      <c r="H45" s="14">
        <f t="shared" si="7"/>
        <v>-8.4545704090035687E-2</v>
      </c>
      <c r="I45" s="8">
        <f t="shared" si="8"/>
        <v>-1694</v>
      </c>
      <c r="J45" s="14">
        <f t="shared" si="9"/>
        <v>-0.5079460269865067</v>
      </c>
      <c r="K45" s="8">
        <f t="shared" si="10"/>
        <v>-2002</v>
      </c>
      <c r="L45" s="14">
        <f t="shared" si="11"/>
        <v>-0.54954707658523194</v>
      </c>
    </row>
    <row r="46" spans="1:12" customFormat="1" x14ac:dyDescent="0.25">
      <c r="A46" s="6" t="s">
        <v>67</v>
      </c>
      <c r="B46" s="8">
        <v>440</v>
      </c>
      <c r="C46" s="8">
        <v>474</v>
      </c>
      <c r="D46" s="8">
        <v>462</v>
      </c>
      <c r="E46" s="8">
        <v>265</v>
      </c>
      <c r="G46" s="8">
        <f t="shared" si="6"/>
        <v>-12</v>
      </c>
      <c r="H46" s="14">
        <f t="shared" si="7"/>
        <v>-2.5316455696202531E-2</v>
      </c>
      <c r="I46" s="8">
        <f t="shared" si="8"/>
        <v>-197</v>
      </c>
      <c r="J46" s="14">
        <f t="shared" si="9"/>
        <v>-0.4264069264069264</v>
      </c>
      <c r="K46" s="8">
        <f t="shared" si="10"/>
        <v>-209</v>
      </c>
      <c r="L46" s="14">
        <f t="shared" si="11"/>
        <v>-0.44092827004219409</v>
      </c>
    </row>
    <row r="47" spans="1:12" customFormat="1" x14ac:dyDescent="0.25">
      <c r="A47" s="6" t="s">
        <v>68</v>
      </c>
      <c r="B47" s="8">
        <v>55</v>
      </c>
      <c r="C47" s="8">
        <v>55</v>
      </c>
      <c r="D47" s="8">
        <v>50</v>
      </c>
      <c r="E47" s="8">
        <v>24</v>
      </c>
      <c r="G47" s="8">
        <f t="shared" si="6"/>
        <v>-5</v>
      </c>
      <c r="H47" s="14">
        <f t="shared" si="7"/>
        <v>-9.0909090909090912E-2</v>
      </c>
      <c r="I47" s="8">
        <f t="shared" si="8"/>
        <v>-26</v>
      </c>
      <c r="J47" s="14">
        <f t="shared" si="9"/>
        <v>-0.52</v>
      </c>
      <c r="K47" s="8">
        <f t="shared" si="10"/>
        <v>-31</v>
      </c>
      <c r="L47" s="14">
        <f t="shared" si="11"/>
        <v>-0.5636363636363636</v>
      </c>
    </row>
    <row r="48" spans="1:12" customFormat="1" x14ac:dyDescent="0.25">
      <c r="A48" s="6" t="s">
        <v>69</v>
      </c>
      <c r="B48" s="8">
        <v>761</v>
      </c>
      <c r="C48" s="8">
        <v>787</v>
      </c>
      <c r="D48" s="8">
        <v>731</v>
      </c>
      <c r="E48" s="8">
        <v>422</v>
      </c>
      <c r="G48" s="8">
        <f t="shared" si="6"/>
        <v>-56</v>
      </c>
      <c r="H48" s="14">
        <f t="shared" si="7"/>
        <v>-7.1156289707750953E-2</v>
      </c>
      <c r="I48" s="8">
        <f t="shared" si="8"/>
        <v>-309</v>
      </c>
      <c r="J48" s="14">
        <f t="shared" si="9"/>
        <v>-0.42270861833105333</v>
      </c>
      <c r="K48" s="8">
        <f t="shared" si="10"/>
        <v>-365</v>
      </c>
      <c r="L48" s="14">
        <f t="shared" si="11"/>
        <v>-0.46378653113087676</v>
      </c>
    </row>
    <row r="49" spans="1:12" customFormat="1" x14ac:dyDescent="0.25">
      <c r="A49" s="6" t="s">
        <v>70</v>
      </c>
      <c r="B49" s="8">
        <v>1831</v>
      </c>
      <c r="C49" s="8">
        <v>1757</v>
      </c>
      <c r="D49" s="8">
        <v>1588</v>
      </c>
      <c r="E49" s="8">
        <v>853</v>
      </c>
      <c r="G49" s="8">
        <f t="shared" si="6"/>
        <v>-169</v>
      </c>
      <c r="H49" s="14">
        <f t="shared" si="7"/>
        <v>-9.6186681844052366E-2</v>
      </c>
      <c r="I49" s="8">
        <f t="shared" si="8"/>
        <v>-735</v>
      </c>
      <c r="J49" s="14">
        <f t="shared" si="9"/>
        <v>-0.4628463476070529</v>
      </c>
      <c r="K49" s="8">
        <f t="shared" si="10"/>
        <v>-904</v>
      </c>
      <c r="L49" s="14">
        <f t="shared" si="11"/>
        <v>-0.51451337507114403</v>
      </c>
    </row>
    <row r="50" spans="1:12" customFormat="1" x14ac:dyDescent="0.25">
      <c r="A50" s="6" t="s">
        <v>71</v>
      </c>
      <c r="B50" s="8">
        <v>192</v>
      </c>
      <c r="C50" s="8">
        <v>228</v>
      </c>
      <c r="D50" s="8">
        <v>147</v>
      </c>
      <c r="E50" s="8">
        <v>124</v>
      </c>
      <c r="G50" s="8">
        <f t="shared" si="6"/>
        <v>-81</v>
      </c>
      <c r="H50" s="14">
        <f t="shared" si="7"/>
        <v>-0.35526315789473684</v>
      </c>
      <c r="I50" s="8">
        <f t="shared" si="8"/>
        <v>-23</v>
      </c>
      <c r="J50" s="14">
        <f t="shared" si="9"/>
        <v>-0.15646258503401361</v>
      </c>
      <c r="K50" s="8">
        <f t="shared" si="10"/>
        <v>-104</v>
      </c>
      <c r="L50" s="14">
        <f t="shared" si="11"/>
        <v>-0.45614035087719296</v>
      </c>
    </row>
    <row r="51" spans="1:12" customFormat="1" x14ac:dyDescent="0.25">
      <c r="A51" s="6" t="s">
        <v>72</v>
      </c>
      <c r="B51" s="8">
        <v>335</v>
      </c>
      <c r="C51" s="8">
        <v>351</v>
      </c>
      <c r="D51" s="8">
        <v>372</v>
      </c>
      <c r="E51" s="8">
        <v>250</v>
      </c>
      <c r="G51" s="8">
        <f t="shared" si="6"/>
        <v>21</v>
      </c>
      <c r="H51" s="14">
        <f t="shared" si="7"/>
        <v>5.9829059829059832E-2</v>
      </c>
      <c r="I51" s="8">
        <f t="shared" si="8"/>
        <v>-122</v>
      </c>
      <c r="J51" s="14">
        <f t="shared" si="9"/>
        <v>-0.32795698924731181</v>
      </c>
      <c r="K51" s="8">
        <f t="shared" si="10"/>
        <v>-101</v>
      </c>
      <c r="L51" s="14">
        <f t="shared" si="11"/>
        <v>-0.28774928774928776</v>
      </c>
    </row>
    <row r="52" spans="1:12" customFormat="1" x14ac:dyDescent="0.25">
      <c r="A52" s="6" t="s">
        <v>73</v>
      </c>
      <c r="B52" s="8">
        <v>53</v>
      </c>
      <c r="C52" s="8">
        <v>47</v>
      </c>
      <c r="D52" s="8">
        <v>39</v>
      </c>
      <c r="E52" s="8">
        <v>36</v>
      </c>
      <c r="G52" s="8">
        <f t="shared" si="6"/>
        <v>-8</v>
      </c>
      <c r="H52" s="14">
        <f t="shared" si="7"/>
        <v>-0.1702127659574468</v>
      </c>
      <c r="I52" s="8">
        <f t="shared" si="8"/>
        <v>-3</v>
      </c>
      <c r="J52" s="14">
        <f t="shared" si="9"/>
        <v>-7.6923076923076927E-2</v>
      </c>
      <c r="K52" s="8">
        <f t="shared" si="10"/>
        <v>-11</v>
      </c>
      <c r="L52" s="14">
        <f t="shared" si="11"/>
        <v>-0.23404255319148937</v>
      </c>
    </row>
    <row r="53" spans="1:12" customFormat="1" x14ac:dyDescent="0.25">
      <c r="A53" s="6" t="s">
        <v>74</v>
      </c>
      <c r="B53" s="8">
        <v>69</v>
      </c>
      <c r="C53" s="8">
        <v>45</v>
      </c>
      <c r="D53" s="8">
        <v>38</v>
      </c>
      <c r="E53" s="8">
        <v>43</v>
      </c>
      <c r="G53" s="8">
        <f t="shared" si="6"/>
        <v>-7</v>
      </c>
      <c r="H53" s="14">
        <f t="shared" si="7"/>
        <v>-0.15555555555555556</v>
      </c>
      <c r="I53" s="8">
        <f t="shared" si="8"/>
        <v>5</v>
      </c>
      <c r="J53" s="14">
        <f t="shared" si="9"/>
        <v>0.13157894736842105</v>
      </c>
      <c r="K53" s="8">
        <f t="shared" si="10"/>
        <v>-2</v>
      </c>
      <c r="L53" s="14">
        <f t="shared" si="11"/>
        <v>-4.4444444444444446E-2</v>
      </c>
    </row>
    <row r="54" spans="1:12" customFormat="1" x14ac:dyDescent="0.25">
      <c r="A54" s="6" t="s">
        <v>75</v>
      </c>
      <c r="B54" s="8">
        <v>214</v>
      </c>
      <c r="C54" s="8">
        <v>259</v>
      </c>
      <c r="D54" s="8">
        <v>48</v>
      </c>
      <c r="E54" s="8">
        <v>176</v>
      </c>
      <c r="G54" s="8">
        <f t="shared" si="6"/>
        <v>-211</v>
      </c>
      <c r="H54" s="14">
        <f t="shared" si="7"/>
        <v>-0.81467181467181471</v>
      </c>
      <c r="I54" s="8">
        <f t="shared" si="8"/>
        <v>128</v>
      </c>
      <c r="J54" s="14">
        <f t="shared" si="9"/>
        <v>2.6666666666666665</v>
      </c>
      <c r="K54" s="8">
        <f t="shared" si="10"/>
        <v>-83</v>
      </c>
      <c r="L54" s="14">
        <f t="shared" si="11"/>
        <v>-0.32046332046332049</v>
      </c>
    </row>
    <row r="55" spans="1:12" customFormat="1" x14ac:dyDescent="0.25">
      <c r="A55" s="6" t="s">
        <v>76</v>
      </c>
      <c r="B55" s="8">
        <v>5</v>
      </c>
      <c r="C55" s="8">
        <v>8</v>
      </c>
      <c r="D55" s="8">
        <v>4</v>
      </c>
      <c r="E55" s="8">
        <v>6</v>
      </c>
      <c r="G55" s="8">
        <f t="shared" si="6"/>
        <v>-4</v>
      </c>
      <c r="H55" s="14">
        <f t="shared" si="7"/>
        <v>-0.5</v>
      </c>
      <c r="I55" s="8">
        <f t="shared" si="8"/>
        <v>2</v>
      </c>
      <c r="J55" s="14">
        <f t="shared" si="9"/>
        <v>0.5</v>
      </c>
      <c r="K55" s="8">
        <f t="shared" si="10"/>
        <v>-2</v>
      </c>
      <c r="L55" s="14">
        <f t="shared" si="11"/>
        <v>-0.25</v>
      </c>
    </row>
    <row r="56" spans="1:12" customFormat="1" x14ac:dyDescent="0.25">
      <c r="A56" s="6" t="s">
        <v>77</v>
      </c>
      <c r="B56" s="8">
        <v>0</v>
      </c>
      <c r="C56" s="8">
        <v>0</v>
      </c>
      <c r="D56" s="8">
        <v>0</v>
      </c>
      <c r="E56" s="8">
        <v>0</v>
      </c>
      <c r="G56" s="8">
        <f t="shared" si="6"/>
        <v>0</v>
      </c>
      <c r="H56" s="14">
        <f t="shared" si="7"/>
        <v>0</v>
      </c>
      <c r="I56" s="8">
        <f t="shared" si="8"/>
        <v>0</v>
      </c>
      <c r="J56" s="14">
        <f t="shared" si="9"/>
        <v>0</v>
      </c>
      <c r="K56" s="8">
        <f t="shared" si="10"/>
        <v>0</v>
      </c>
      <c r="L56" s="14">
        <f t="shared" si="11"/>
        <v>0</v>
      </c>
    </row>
    <row r="57" spans="1:12" customFormat="1" x14ac:dyDescent="0.25">
      <c r="A57" s="6" t="s">
        <v>78</v>
      </c>
      <c r="B57" s="8">
        <v>9</v>
      </c>
      <c r="C57" s="8">
        <v>1</v>
      </c>
      <c r="D57" s="8">
        <v>1</v>
      </c>
      <c r="E57" s="8">
        <v>5</v>
      </c>
      <c r="G57" s="8">
        <f t="shared" si="6"/>
        <v>0</v>
      </c>
      <c r="H57" s="14">
        <f t="shared" si="7"/>
        <v>0</v>
      </c>
      <c r="I57" s="8">
        <f t="shared" si="8"/>
        <v>4</v>
      </c>
      <c r="J57" s="14">
        <f t="shared" si="9"/>
        <v>4</v>
      </c>
      <c r="K57" s="8">
        <f t="shared" si="10"/>
        <v>4</v>
      </c>
      <c r="L57" s="14">
        <f t="shared" si="11"/>
        <v>4</v>
      </c>
    </row>
    <row r="58" spans="1:12" customFormat="1" x14ac:dyDescent="0.25">
      <c r="A58" s="6" t="s">
        <v>79</v>
      </c>
      <c r="B58" s="8">
        <v>2</v>
      </c>
      <c r="C58" s="8">
        <v>2</v>
      </c>
      <c r="D58" s="8">
        <v>2</v>
      </c>
      <c r="E58" s="8">
        <v>0</v>
      </c>
      <c r="G58" s="8">
        <f t="shared" si="6"/>
        <v>0</v>
      </c>
      <c r="H58" s="14">
        <f t="shared" si="7"/>
        <v>0</v>
      </c>
      <c r="I58" s="8">
        <f t="shared" si="8"/>
        <v>-2</v>
      </c>
      <c r="J58" s="14">
        <f t="shared" si="9"/>
        <v>-1</v>
      </c>
      <c r="K58" s="8">
        <f t="shared" si="10"/>
        <v>-2</v>
      </c>
      <c r="L58" s="14">
        <f t="shared" si="11"/>
        <v>-1</v>
      </c>
    </row>
    <row r="59" spans="1:12" customFormat="1" x14ac:dyDescent="0.25">
      <c r="A59" s="6" t="s">
        <v>80</v>
      </c>
      <c r="B59" s="8">
        <v>0</v>
      </c>
      <c r="C59" s="8">
        <v>0</v>
      </c>
      <c r="D59" s="8">
        <v>1</v>
      </c>
      <c r="E59" s="8">
        <v>0</v>
      </c>
      <c r="G59" s="8">
        <f t="shared" si="6"/>
        <v>1</v>
      </c>
      <c r="H59" s="14">
        <f t="shared" si="7"/>
        <v>0</v>
      </c>
      <c r="I59" s="8">
        <f t="shared" si="8"/>
        <v>-1</v>
      </c>
      <c r="J59" s="14">
        <f t="shared" si="9"/>
        <v>-1</v>
      </c>
      <c r="K59" s="8">
        <f t="shared" si="10"/>
        <v>0</v>
      </c>
      <c r="L59" s="14">
        <f t="shared" si="11"/>
        <v>0</v>
      </c>
    </row>
    <row r="60" spans="1:12" x14ac:dyDescent="0.25">
      <c r="A60" s="22" t="s">
        <v>85</v>
      </c>
      <c r="B60" s="20">
        <f>SUM(B3:B59)</f>
        <v>58111</v>
      </c>
      <c r="C60" s="23">
        <f>SUM(C3:C59)</f>
        <v>56326</v>
      </c>
      <c r="D60" s="23">
        <f>SUM(D3:D59)</f>
        <v>51573</v>
      </c>
      <c r="E60" s="23">
        <f>SUM(E3:E59)</f>
        <v>27684</v>
      </c>
      <c r="F60" s="25"/>
      <c r="G60" s="23">
        <f t="shared" si="6"/>
        <v>-4753</v>
      </c>
      <c r="H60" s="21">
        <f t="shared" si="7"/>
        <v>-8.4383765934026911E-2</v>
      </c>
      <c r="I60" s="23">
        <f t="shared" si="8"/>
        <v>-23889</v>
      </c>
      <c r="J60" s="21">
        <f t="shared" si="9"/>
        <v>-0.4632074922924786</v>
      </c>
      <c r="K60" s="23">
        <f t="shared" si="10"/>
        <v>-28642</v>
      </c>
      <c r="L60" s="21">
        <f t="shared" si="11"/>
        <v>-0.50850406561800943</v>
      </c>
    </row>
  </sheetData>
  <mergeCells count="3">
    <mergeCell ref="G1:H1"/>
    <mergeCell ref="I1:J1"/>
    <mergeCell ref="K1:L1"/>
  </mergeCells>
  <conditionalFormatting sqref="H3:H59">
    <cfRule type="cellIs" dxfId="522" priority="34" operator="lessThan">
      <formula>-0.2</formula>
    </cfRule>
    <cfRule type="cellIs" dxfId="521" priority="35" operator="between">
      <formula>-0.1</formula>
      <formula>-0.1999</formula>
    </cfRule>
  </conditionalFormatting>
  <conditionalFormatting sqref="H3:H59">
    <cfRule type="cellIs" dxfId="520" priority="31" operator="greaterThan">
      <formula>0.2</formula>
    </cfRule>
    <cfRule type="cellIs" dxfId="519" priority="32" operator="between">
      <formula>0.1</formula>
      <formula>0.1999</formula>
    </cfRule>
    <cfRule type="cellIs" dxfId="518" priority="33" operator="greaterThan">
      <formula>0</formula>
    </cfRule>
    <cfRule type="cellIs" dxfId="517" priority="36" operator="lessThan">
      <formula>0</formula>
    </cfRule>
  </conditionalFormatting>
  <conditionalFormatting sqref="J3:J59">
    <cfRule type="cellIs" dxfId="516" priority="28" operator="lessThan">
      <formula>-0.2</formula>
    </cfRule>
    <cfRule type="cellIs" dxfId="515" priority="29" operator="between">
      <formula>-0.1</formula>
      <formula>-0.1999</formula>
    </cfRule>
  </conditionalFormatting>
  <conditionalFormatting sqref="J3:J59">
    <cfRule type="cellIs" dxfId="514" priority="25" operator="greaterThan">
      <formula>0.2</formula>
    </cfRule>
    <cfRule type="cellIs" dxfId="513" priority="26" operator="between">
      <formula>0.1</formula>
      <formula>0.1999</formula>
    </cfRule>
    <cfRule type="cellIs" dxfId="512" priority="27" operator="greaterThan">
      <formula>0</formula>
    </cfRule>
    <cfRule type="cellIs" dxfId="511" priority="30" operator="lessThan">
      <formula>0</formula>
    </cfRule>
  </conditionalFormatting>
  <conditionalFormatting sqref="L3:L59">
    <cfRule type="cellIs" dxfId="510" priority="22" operator="lessThan">
      <formula>-0.2</formula>
    </cfRule>
    <cfRule type="cellIs" dxfId="509" priority="23" operator="between">
      <formula>-0.1</formula>
      <formula>-0.1999</formula>
    </cfRule>
  </conditionalFormatting>
  <conditionalFormatting sqref="L3:L59">
    <cfRule type="cellIs" dxfId="508" priority="19" operator="greaterThan">
      <formula>0.2</formula>
    </cfRule>
    <cfRule type="cellIs" dxfId="507" priority="20" operator="between">
      <formula>0.1</formula>
      <formula>0.1999</formula>
    </cfRule>
    <cfRule type="cellIs" dxfId="506" priority="21" operator="greaterThan">
      <formula>0</formula>
    </cfRule>
    <cfRule type="cellIs" dxfId="505" priority="24" operator="lessThan">
      <formula>0</formula>
    </cfRule>
  </conditionalFormatting>
  <conditionalFormatting sqref="H60">
    <cfRule type="cellIs" dxfId="504" priority="16" operator="lessThan">
      <formula>-0.2</formula>
    </cfRule>
    <cfRule type="cellIs" dxfId="503" priority="17" operator="between">
      <formula>-0.1</formula>
      <formula>-0.1999</formula>
    </cfRule>
  </conditionalFormatting>
  <conditionalFormatting sqref="H60">
    <cfRule type="cellIs" dxfId="502" priority="13" operator="greaterThan">
      <formula>0.2</formula>
    </cfRule>
    <cfRule type="cellIs" dxfId="501" priority="14" operator="between">
      <formula>0.1</formula>
      <formula>0.1999</formula>
    </cfRule>
    <cfRule type="cellIs" dxfId="500" priority="15" operator="greaterThan">
      <formula>0</formula>
    </cfRule>
    <cfRule type="cellIs" dxfId="499" priority="18" operator="lessThan">
      <formula>0</formula>
    </cfRule>
  </conditionalFormatting>
  <conditionalFormatting sqref="J60">
    <cfRule type="cellIs" dxfId="498" priority="10" operator="lessThan">
      <formula>-0.2</formula>
    </cfRule>
    <cfRule type="cellIs" dxfId="497" priority="11" operator="between">
      <formula>-0.1</formula>
      <formula>-0.1999</formula>
    </cfRule>
  </conditionalFormatting>
  <conditionalFormatting sqref="J60">
    <cfRule type="cellIs" dxfId="496" priority="7" operator="greaterThan">
      <formula>0.2</formula>
    </cfRule>
    <cfRule type="cellIs" dxfId="495" priority="8" operator="between">
      <formula>0.1</formula>
      <formula>0.1999</formula>
    </cfRule>
    <cfRule type="cellIs" dxfId="494" priority="9" operator="greaterThan">
      <formula>0</formula>
    </cfRule>
    <cfRule type="cellIs" dxfId="493" priority="12" operator="lessThan">
      <formula>0</formula>
    </cfRule>
  </conditionalFormatting>
  <conditionalFormatting sqref="L60">
    <cfRule type="cellIs" dxfId="492" priority="4" operator="lessThan">
      <formula>-0.2</formula>
    </cfRule>
    <cfRule type="cellIs" dxfId="491" priority="5" operator="between">
      <formula>-0.1</formula>
      <formula>-0.1999</formula>
    </cfRule>
  </conditionalFormatting>
  <conditionalFormatting sqref="L60">
    <cfRule type="cellIs" dxfId="490" priority="1" operator="greaterThan">
      <formula>0.2</formula>
    </cfRule>
    <cfRule type="cellIs" dxfId="489" priority="2" operator="between">
      <formula>0.1</formula>
      <formula>0.1999</formula>
    </cfRule>
    <cfRule type="cellIs" dxfId="488" priority="3" operator="greaterThan">
      <formula>0</formula>
    </cfRule>
    <cfRule type="cellIs" dxfId="487" priority="6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E8F34-6CFA-45B8-862C-3DB25523348E}">
  <sheetPr>
    <tabColor theme="0" tint="-0.34998626667073579"/>
  </sheetPr>
  <dimension ref="A1:L60"/>
  <sheetViews>
    <sheetView workbookViewId="0">
      <pane xSplit="1" ySplit="2" topLeftCell="B3" activePane="bottomRight" state="frozenSplit"/>
      <selection pane="topRight" activeCell="D1" sqref="D1"/>
      <selection pane="bottomLeft" activeCell="A10" sqref="A10"/>
      <selection pane="bottomRight" activeCell="A3" sqref="A3:XFD3"/>
    </sheetView>
  </sheetViews>
  <sheetFormatPr defaultRowHeight="15" x14ac:dyDescent="0.25"/>
  <cols>
    <col min="1" max="1" width="23.7109375" style="2" bestFit="1" customWidth="1"/>
    <col min="2" max="7" width="9.140625" style="2"/>
    <col min="8" max="8" width="9.5703125" style="2" customWidth="1"/>
    <col min="9" max="9" width="9.140625" style="2"/>
    <col min="10" max="10" width="9.7109375" style="2" customWidth="1"/>
    <col min="11" max="11" width="9.140625" style="2"/>
    <col min="12" max="12" width="10.28515625" style="2" customWidth="1"/>
    <col min="13" max="16384" width="9.140625" style="2"/>
  </cols>
  <sheetData>
    <row r="1" spans="1:12" ht="30" customHeight="1" thickBot="1" x14ac:dyDescent="0.3">
      <c r="A1" s="6"/>
      <c r="B1" s="6"/>
      <c r="C1" s="6"/>
      <c r="D1" s="6"/>
      <c r="E1" s="6"/>
      <c r="G1" s="83" t="s">
        <v>89</v>
      </c>
      <c r="H1" s="83"/>
      <c r="I1" s="83" t="s">
        <v>86</v>
      </c>
      <c r="J1" s="83"/>
      <c r="K1" s="84" t="s">
        <v>90</v>
      </c>
      <c r="L1" s="84"/>
    </row>
    <row r="2" spans="1:12" ht="15.75" thickBot="1" x14ac:dyDescent="0.3">
      <c r="A2" s="69" t="s">
        <v>93</v>
      </c>
      <c r="B2" s="31">
        <v>2017</v>
      </c>
      <c r="C2" s="32">
        <v>2018</v>
      </c>
      <c r="D2" s="32">
        <v>2019</v>
      </c>
      <c r="E2" s="33">
        <v>2020</v>
      </c>
      <c r="G2" s="34" t="s">
        <v>87</v>
      </c>
      <c r="H2" s="34" t="s">
        <v>88</v>
      </c>
      <c r="I2" s="34" t="s">
        <v>87</v>
      </c>
      <c r="J2" s="34" t="s">
        <v>88</v>
      </c>
      <c r="K2" s="34" t="s">
        <v>87</v>
      </c>
      <c r="L2" s="34" t="s">
        <v>88</v>
      </c>
    </row>
    <row r="3" spans="1:12" customFormat="1" x14ac:dyDescent="0.25">
      <c r="A3" s="15" t="s">
        <v>24</v>
      </c>
      <c r="B3" s="49">
        <v>457</v>
      </c>
      <c r="C3" s="49">
        <v>534</v>
      </c>
      <c r="D3" s="49">
        <v>530</v>
      </c>
      <c r="E3" s="8">
        <v>443</v>
      </c>
      <c r="G3" s="8">
        <f t="shared" ref="G3:G34" si="0">D3-C3</f>
        <v>-4</v>
      </c>
      <c r="H3" s="14">
        <f t="shared" ref="H3:H34" si="1">IF(C3&gt;0, G3/C3, 0)</f>
        <v>-7.4906367041198503E-3</v>
      </c>
      <c r="I3" s="8">
        <f t="shared" ref="I3:I34" si="2">E3-D3</f>
        <v>-87</v>
      </c>
      <c r="J3" s="14">
        <f t="shared" ref="J3:J34" si="3">IF(D3&gt;0, I3/D3, 0)</f>
        <v>-0.16415094339622641</v>
      </c>
      <c r="K3" s="8">
        <f t="shared" ref="K3:K34" si="4">E3-C3</f>
        <v>-91</v>
      </c>
      <c r="L3" s="14">
        <f t="shared" ref="L3:L34" si="5">IF(C3&gt;0, K3/C3, 0)</f>
        <v>-0.17041198501872659</v>
      </c>
    </row>
    <row r="4" spans="1:12" customFormat="1" x14ac:dyDescent="0.25">
      <c r="A4" s="6" t="s">
        <v>25</v>
      </c>
      <c r="B4" s="8">
        <v>119</v>
      </c>
      <c r="C4" s="8">
        <v>110</v>
      </c>
      <c r="D4" s="8">
        <v>74</v>
      </c>
      <c r="E4" s="8">
        <v>48</v>
      </c>
      <c r="G4" s="8">
        <f t="shared" si="0"/>
        <v>-36</v>
      </c>
      <c r="H4" s="14">
        <f t="shared" si="1"/>
        <v>-0.32727272727272727</v>
      </c>
      <c r="I4" s="8">
        <f t="shared" si="2"/>
        <v>-26</v>
      </c>
      <c r="J4" s="14">
        <f t="shared" si="3"/>
        <v>-0.35135135135135137</v>
      </c>
      <c r="K4" s="8">
        <f t="shared" si="4"/>
        <v>-62</v>
      </c>
      <c r="L4" s="14">
        <f t="shared" si="5"/>
        <v>-0.5636363636363636</v>
      </c>
    </row>
    <row r="5" spans="1:12" customFormat="1" x14ac:dyDescent="0.25">
      <c r="A5" s="6" t="s">
        <v>26</v>
      </c>
      <c r="B5" s="8">
        <v>736</v>
      </c>
      <c r="C5" s="8">
        <v>693</v>
      </c>
      <c r="D5" s="8">
        <v>652</v>
      </c>
      <c r="E5" s="8">
        <v>303</v>
      </c>
      <c r="G5" s="8">
        <f t="shared" si="0"/>
        <v>-41</v>
      </c>
      <c r="H5" s="14">
        <f t="shared" si="1"/>
        <v>-5.916305916305916E-2</v>
      </c>
      <c r="I5" s="8">
        <f t="shared" si="2"/>
        <v>-349</v>
      </c>
      <c r="J5" s="14">
        <f t="shared" si="3"/>
        <v>-0.53527607361963192</v>
      </c>
      <c r="K5" s="8">
        <f t="shared" si="4"/>
        <v>-390</v>
      </c>
      <c r="L5" s="14">
        <f t="shared" si="5"/>
        <v>-0.56277056277056281</v>
      </c>
    </row>
    <row r="6" spans="1:12" customFormat="1" x14ac:dyDescent="0.25">
      <c r="A6" s="6" t="s">
        <v>27</v>
      </c>
      <c r="B6" s="8">
        <v>556</v>
      </c>
      <c r="C6" s="8">
        <v>468</v>
      </c>
      <c r="D6" s="8">
        <v>354</v>
      </c>
      <c r="E6" s="8">
        <v>159</v>
      </c>
      <c r="G6" s="8">
        <f t="shared" si="0"/>
        <v>-114</v>
      </c>
      <c r="H6" s="14">
        <f t="shared" si="1"/>
        <v>-0.24358974358974358</v>
      </c>
      <c r="I6" s="8">
        <f t="shared" si="2"/>
        <v>-195</v>
      </c>
      <c r="J6" s="14">
        <f t="shared" si="3"/>
        <v>-0.55084745762711862</v>
      </c>
      <c r="K6" s="8">
        <f t="shared" si="4"/>
        <v>-309</v>
      </c>
      <c r="L6" s="14">
        <f t="shared" si="5"/>
        <v>-0.66025641025641024</v>
      </c>
    </row>
    <row r="7" spans="1:12" customFormat="1" x14ac:dyDescent="0.25">
      <c r="A7" s="6" t="s">
        <v>28</v>
      </c>
      <c r="B7" s="8">
        <v>24644</v>
      </c>
      <c r="C7" s="8">
        <v>25278</v>
      </c>
      <c r="D7" s="8">
        <v>23560</v>
      </c>
      <c r="E7" s="8">
        <v>9017</v>
      </c>
      <c r="G7" s="8">
        <f t="shared" si="0"/>
        <v>-1718</v>
      </c>
      <c r="H7" s="14">
        <f t="shared" si="1"/>
        <v>-6.7964237677031414E-2</v>
      </c>
      <c r="I7" s="8">
        <f t="shared" si="2"/>
        <v>-14543</v>
      </c>
      <c r="J7" s="14">
        <f t="shared" si="3"/>
        <v>-0.61727504244482179</v>
      </c>
      <c r="K7" s="8">
        <f t="shared" si="4"/>
        <v>-16261</v>
      </c>
      <c r="L7" s="14">
        <f t="shared" si="5"/>
        <v>-0.64328665242503358</v>
      </c>
    </row>
    <row r="8" spans="1:12" customFormat="1" x14ac:dyDescent="0.25">
      <c r="A8" s="6" t="s">
        <v>29</v>
      </c>
      <c r="B8" s="8">
        <v>393</v>
      </c>
      <c r="C8" s="8">
        <v>424</v>
      </c>
      <c r="D8" s="8">
        <v>317</v>
      </c>
      <c r="E8" s="8">
        <v>109</v>
      </c>
      <c r="G8" s="8">
        <f t="shared" si="0"/>
        <v>-107</v>
      </c>
      <c r="H8" s="14">
        <f t="shared" si="1"/>
        <v>-0.25235849056603776</v>
      </c>
      <c r="I8" s="8">
        <f t="shared" si="2"/>
        <v>-208</v>
      </c>
      <c r="J8" s="14">
        <f t="shared" si="3"/>
        <v>-0.65615141955835965</v>
      </c>
      <c r="K8" s="8">
        <f t="shared" si="4"/>
        <v>-315</v>
      </c>
      <c r="L8" s="14">
        <f t="shared" si="5"/>
        <v>-0.74292452830188682</v>
      </c>
    </row>
    <row r="9" spans="1:12" customFormat="1" x14ac:dyDescent="0.25">
      <c r="A9" s="6" t="s">
        <v>30</v>
      </c>
      <c r="B9" s="8">
        <v>1040</v>
      </c>
      <c r="C9" s="8">
        <v>1069</v>
      </c>
      <c r="D9" s="8">
        <v>1007</v>
      </c>
      <c r="E9" s="8">
        <v>471</v>
      </c>
      <c r="G9" s="8">
        <f t="shared" si="0"/>
        <v>-62</v>
      </c>
      <c r="H9" s="14">
        <f t="shared" si="1"/>
        <v>-5.7998129092609915E-2</v>
      </c>
      <c r="I9" s="8">
        <f t="shared" si="2"/>
        <v>-536</v>
      </c>
      <c r="J9" s="14">
        <f t="shared" si="3"/>
        <v>-0.53227408142999011</v>
      </c>
      <c r="K9" s="8">
        <f t="shared" si="4"/>
        <v>-598</v>
      </c>
      <c r="L9" s="14">
        <f t="shared" si="5"/>
        <v>-0.55940130963517309</v>
      </c>
    </row>
    <row r="10" spans="1:12" customFormat="1" x14ac:dyDescent="0.25">
      <c r="A10" s="6" t="s">
        <v>31</v>
      </c>
      <c r="B10" s="8">
        <v>102</v>
      </c>
      <c r="C10" s="8">
        <v>117</v>
      </c>
      <c r="D10" s="8">
        <v>110</v>
      </c>
      <c r="E10" s="8">
        <v>62</v>
      </c>
      <c r="G10" s="8">
        <f t="shared" si="0"/>
        <v>-7</v>
      </c>
      <c r="H10" s="14">
        <f t="shared" si="1"/>
        <v>-5.9829059829059832E-2</v>
      </c>
      <c r="I10" s="8">
        <f t="shared" si="2"/>
        <v>-48</v>
      </c>
      <c r="J10" s="14">
        <f t="shared" si="3"/>
        <v>-0.43636363636363634</v>
      </c>
      <c r="K10" s="8">
        <f t="shared" si="4"/>
        <v>-55</v>
      </c>
      <c r="L10" s="14">
        <f t="shared" si="5"/>
        <v>-0.47008547008547008</v>
      </c>
    </row>
    <row r="11" spans="1:12" customFormat="1" x14ac:dyDescent="0.25">
      <c r="A11" s="6" t="s">
        <v>32</v>
      </c>
      <c r="B11" s="8">
        <v>7714</v>
      </c>
      <c r="C11" s="8">
        <v>7913</v>
      </c>
      <c r="D11" s="8">
        <v>7345</v>
      </c>
      <c r="E11" s="8">
        <v>4471</v>
      </c>
      <c r="G11" s="8">
        <f t="shared" si="0"/>
        <v>-568</v>
      </c>
      <c r="H11" s="14">
        <f t="shared" si="1"/>
        <v>-7.1780614179198787E-2</v>
      </c>
      <c r="I11" s="8">
        <f t="shared" si="2"/>
        <v>-2874</v>
      </c>
      <c r="J11" s="14">
        <f t="shared" si="3"/>
        <v>-0.391286589516678</v>
      </c>
      <c r="K11" s="8">
        <f t="shared" si="4"/>
        <v>-3442</v>
      </c>
      <c r="L11" s="14">
        <f t="shared" si="5"/>
        <v>-0.43498041198028559</v>
      </c>
    </row>
    <row r="12" spans="1:12" customFormat="1" x14ac:dyDescent="0.25">
      <c r="A12" s="6" t="s">
        <v>33</v>
      </c>
      <c r="B12" s="8">
        <v>1673</v>
      </c>
      <c r="C12" s="8">
        <v>1686</v>
      </c>
      <c r="D12" s="8">
        <v>1566</v>
      </c>
      <c r="E12" s="8">
        <v>769</v>
      </c>
      <c r="G12" s="8">
        <f t="shared" si="0"/>
        <v>-120</v>
      </c>
      <c r="H12" s="14">
        <f t="shared" si="1"/>
        <v>-7.1174377224199295E-2</v>
      </c>
      <c r="I12" s="8">
        <f t="shared" si="2"/>
        <v>-797</v>
      </c>
      <c r="J12" s="14">
        <f t="shared" si="3"/>
        <v>-0.50893997445721584</v>
      </c>
      <c r="K12" s="8">
        <f t="shared" si="4"/>
        <v>-917</v>
      </c>
      <c r="L12" s="14">
        <f t="shared" si="5"/>
        <v>-0.54389086595492286</v>
      </c>
    </row>
    <row r="13" spans="1:12" customFormat="1" x14ac:dyDescent="0.25">
      <c r="A13" s="6" t="s">
        <v>34</v>
      </c>
      <c r="B13" s="8">
        <v>265</v>
      </c>
      <c r="C13" s="8">
        <v>274</v>
      </c>
      <c r="D13" s="8">
        <v>236</v>
      </c>
      <c r="E13" s="8">
        <v>101</v>
      </c>
      <c r="G13" s="8">
        <f t="shared" si="0"/>
        <v>-38</v>
      </c>
      <c r="H13" s="14">
        <f t="shared" si="1"/>
        <v>-0.13868613138686131</v>
      </c>
      <c r="I13" s="8">
        <f t="shared" si="2"/>
        <v>-135</v>
      </c>
      <c r="J13" s="14">
        <f t="shared" si="3"/>
        <v>-0.57203389830508478</v>
      </c>
      <c r="K13" s="8">
        <f t="shared" si="4"/>
        <v>-173</v>
      </c>
      <c r="L13" s="14">
        <f t="shared" si="5"/>
        <v>-0.63138686131386856</v>
      </c>
    </row>
    <row r="14" spans="1:12" customFormat="1" x14ac:dyDescent="0.25">
      <c r="A14" s="6" t="s">
        <v>35</v>
      </c>
      <c r="B14" s="8">
        <v>220</v>
      </c>
      <c r="C14" s="8">
        <v>213</v>
      </c>
      <c r="D14" s="8">
        <v>168</v>
      </c>
      <c r="E14" s="8">
        <v>46</v>
      </c>
      <c r="G14" s="8">
        <f t="shared" si="0"/>
        <v>-45</v>
      </c>
      <c r="H14" s="14">
        <f t="shared" si="1"/>
        <v>-0.21126760563380281</v>
      </c>
      <c r="I14" s="8">
        <f t="shared" si="2"/>
        <v>-122</v>
      </c>
      <c r="J14" s="14">
        <f t="shared" si="3"/>
        <v>-0.72619047619047616</v>
      </c>
      <c r="K14" s="8">
        <f t="shared" si="4"/>
        <v>-167</v>
      </c>
      <c r="L14" s="14">
        <f t="shared" si="5"/>
        <v>-0.784037558685446</v>
      </c>
    </row>
    <row r="15" spans="1:12" customFormat="1" x14ac:dyDescent="0.25">
      <c r="A15" s="6" t="s">
        <v>36</v>
      </c>
      <c r="B15" s="8">
        <v>4147</v>
      </c>
      <c r="C15" s="8">
        <v>3982</v>
      </c>
      <c r="D15" s="8">
        <v>3744</v>
      </c>
      <c r="E15" s="8">
        <v>1804</v>
      </c>
      <c r="G15" s="8">
        <f t="shared" si="0"/>
        <v>-238</v>
      </c>
      <c r="H15" s="14">
        <f t="shared" si="1"/>
        <v>-5.9768960321446511E-2</v>
      </c>
      <c r="I15" s="8">
        <f t="shared" si="2"/>
        <v>-1940</v>
      </c>
      <c r="J15" s="14">
        <f t="shared" si="3"/>
        <v>-0.51816239316239321</v>
      </c>
      <c r="K15" s="8">
        <f t="shared" si="4"/>
        <v>-2178</v>
      </c>
      <c r="L15" s="14">
        <f t="shared" si="5"/>
        <v>-0.54696132596685088</v>
      </c>
    </row>
    <row r="16" spans="1:12" customFormat="1" x14ac:dyDescent="0.25">
      <c r="A16" s="6" t="s">
        <v>37</v>
      </c>
      <c r="B16" s="8">
        <v>648</v>
      </c>
      <c r="C16" s="8">
        <v>628</v>
      </c>
      <c r="D16" s="8">
        <v>572</v>
      </c>
      <c r="E16" s="8">
        <v>437</v>
      </c>
      <c r="G16" s="8">
        <f t="shared" si="0"/>
        <v>-56</v>
      </c>
      <c r="H16" s="14">
        <f t="shared" si="1"/>
        <v>-8.9171974522292988E-2</v>
      </c>
      <c r="I16" s="8">
        <f t="shared" si="2"/>
        <v>-135</v>
      </c>
      <c r="J16" s="14">
        <f t="shared" si="3"/>
        <v>-0.23601398601398602</v>
      </c>
      <c r="K16" s="8">
        <f t="shared" si="4"/>
        <v>-191</v>
      </c>
      <c r="L16" s="14">
        <f t="shared" si="5"/>
        <v>-0.30414012738853502</v>
      </c>
    </row>
    <row r="17" spans="1:12" customFormat="1" x14ac:dyDescent="0.25">
      <c r="A17" s="6" t="s">
        <v>38</v>
      </c>
      <c r="B17" s="8">
        <v>283</v>
      </c>
      <c r="C17" s="8">
        <v>264</v>
      </c>
      <c r="D17" s="8">
        <v>211</v>
      </c>
      <c r="E17" s="8">
        <v>118</v>
      </c>
      <c r="G17" s="8">
        <f t="shared" si="0"/>
        <v>-53</v>
      </c>
      <c r="H17" s="14">
        <f t="shared" si="1"/>
        <v>-0.20075757575757575</v>
      </c>
      <c r="I17" s="8">
        <f t="shared" si="2"/>
        <v>-93</v>
      </c>
      <c r="J17" s="14">
        <f t="shared" si="3"/>
        <v>-0.44075829383886256</v>
      </c>
      <c r="K17" s="8">
        <f t="shared" si="4"/>
        <v>-146</v>
      </c>
      <c r="L17" s="14">
        <f t="shared" si="5"/>
        <v>-0.55303030303030298</v>
      </c>
    </row>
    <row r="18" spans="1:12" customFormat="1" x14ac:dyDescent="0.25">
      <c r="A18" s="6" t="s">
        <v>39</v>
      </c>
      <c r="B18" s="8">
        <v>271</v>
      </c>
      <c r="C18" s="8">
        <v>266</v>
      </c>
      <c r="D18" s="8">
        <v>260</v>
      </c>
      <c r="E18" s="8">
        <v>202</v>
      </c>
      <c r="G18" s="8">
        <f t="shared" si="0"/>
        <v>-6</v>
      </c>
      <c r="H18" s="14">
        <f t="shared" si="1"/>
        <v>-2.2556390977443608E-2</v>
      </c>
      <c r="I18" s="8">
        <f t="shared" si="2"/>
        <v>-58</v>
      </c>
      <c r="J18" s="14">
        <f t="shared" si="3"/>
        <v>-0.22307692307692309</v>
      </c>
      <c r="K18" s="8">
        <f t="shared" si="4"/>
        <v>-64</v>
      </c>
      <c r="L18" s="14">
        <f t="shared" si="5"/>
        <v>-0.24060150375939848</v>
      </c>
    </row>
    <row r="19" spans="1:12" customFormat="1" x14ac:dyDescent="0.25">
      <c r="A19" s="6" t="s">
        <v>40</v>
      </c>
      <c r="B19" s="8">
        <v>494</v>
      </c>
      <c r="C19" s="8">
        <v>402</v>
      </c>
      <c r="D19" s="8">
        <v>348</v>
      </c>
      <c r="E19" s="8">
        <v>139</v>
      </c>
      <c r="G19" s="8">
        <f t="shared" si="0"/>
        <v>-54</v>
      </c>
      <c r="H19" s="14">
        <f t="shared" si="1"/>
        <v>-0.13432835820895522</v>
      </c>
      <c r="I19" s="8">
        <f t="shared" si="2"/>
        <v>-209</v>
      </c>
      <c r="J19" s="14">
        <f t="shared" si="3"/>
        <v>-0.60057471264367812</v>
      </c>
      <c r="K19" s="8">
        <f t="shared" si="4"/>
        <v>-263</v>
      </c>
      <c r="L19" s="14">
        <f t="shared" si="5"/>
        <v>-0.654228855721393</v>
      </c>
    </row>
    <row r="20" spans="1:12" customFormat="1" x14ac:dyDescent="0.25">
      <c r="A20" s="6" t="s">
        <v>41</v>
      </c>
      <c r="B20" s="8">
        <v>528</v>
      </c>
      <c r="C20" s="8">
        <v>551</v>
      </c>
      <c r="D20" s="8">
        <v>482</v>
      </c>
      <c r="E20" s="8">
        <v>247</v>
      </c>
      <c r="G20" s="8">
        <f t="shared" si="0"/>
        <v>-69</v>
      </c>
      <c r="H20" s="14">
        <f t="shared" si="1"/>
        <v>-0.12522686025408347</v>
      </c>
      <c r="I20" s="8">
        <f t="shared" si="2"/>
        <v>-235</v>
      </c>
      <c r="J20" s="14">
        <f t="shared" si="3"/>
        <v>-0.487551867219917</v>
      </c>
      <c r="K20" s="8">
        <f t="shared" si="4"/>
        <v>-304</v>
      </c>
      <c r="L20" s="14">
        <f t="shared" si="5"/>
        <v>-0.55172413793103448</v>
      </c>
    </row>
    <row r="21" spans="1:12" customFormat="1" x14ac:dyDescent="0.25">
      <c r="A21" s="6" t="s">
        <v>42</v>
      </c>
      <c r="B21" s="8">
        <v>235</v>
      </c>
      <c r="C21" s="8">
        <v>207</v>
      </c>
      <c r="D21" s="8">
        <v>211</v>
      </c>
      <c r="E21" s="8">
        <v>162</v>
      </c>
      <c r="G21" s="8">
        <f t="shared" si="0"/>
        <v>4</v>
      </c>
      <c r="H21" s="14">
        <f t="shared" si="1"/>
        <v>1.932367149758454E-2</v>
      </c>
      <c r="I21" s="8">
        <f t="shared" si="2"/>
        <v>-49</v>
      </c>
      <c r="J21" s="14">
        <f t="shared" si="3"/>
        <v>-0.23222748815165878</v>
      </c>
      <c r="K21" s="8">
        <f t="shared" si="4"/>
        <v>-45</v>
      </c>
      <c r="L21" s="14">
        <f t="shared" si="5"/>
        <v>-0.21739130434782608</v>
      </c>
    </row>
    <row r="22" spans="1:12" customFormat="1" x14ac:dyDescent="0.25">
      <c r="A22" s="6" t="s">
        <v>43</v>
      </c>
      <c r="B22" s="8">
        <v>1049</v>
      </c>
      <c r="C22" s="8">
        <v>1064</v>
      </c>
      <c r="D22" s="8">
        <v>1024</v>
      </c>
      <c r="E22" s="8">
        <v>510</v>
      </c>
      <c r="G22" s="8">
        <f t="shared" si="0"/>
        <v>-40</v>
      </c>
      <c r="H22" s="14">
        <f t="shared" si="1"/>
        <v>-3.7593984962406013E-2</v>
      </c>
      <c r="I22" s="8">
        <f t="shared" si="2"/>
        <v>-514</v>
      </c>
      <c r="J22" s="14">
        <f t="shared" si="3"/>
        <v>-0.501953125</v>
      </c>
      <c r="K22" s="8">
        <f t="shared" si="4"/>
        <v>-554</v>
      </c>
      <c r="L22" s="14">
        <f t="shared" si="5"/>
        <v>-0.52067669172932329</v>
      </c>
    </row>
    <row r="23" spans="1:12" customFormat="1" x14ac:dyDescent="0.25">
      <c r="A23" s="6" t="s">
        <v>44</v>
      </c>
      <c r="B23" s="8">
        <v>1055</v>
      </c>
      <c r="C23" s="8">
        <v>957</v>
      </c>
      <c r="D23" s="8">
        <v>1085</v>
      </c>
      <c r="E23" s="8">
        <v>744</v>
      </c>
      <c r="G23" s="8">
        <f t="shared" si="0"/>
        <v>128</v>
      </c>
      <c r="H23" s="14">
        <f t="shared" si="1"/>
        <v>0.13375130616509928</v>
      </c>
      <c r="I23" s="8">
        <f t="shared" si="2"/>
        <v>-341</v>
      </c>
      <c r="J23" s="14">
        <f t="shared" si="3"/>
        <v>-0.31428571428571428</v>
      </c>
      <c r="K23" s="8">
        <f t="shared" si="4"/>
        <v>-213</v>
      </c>
      <c r="L23" s="14">
        <f t="shared" si="5"/>
        <v>-0.2225705329153605</v>
      </c>
    </row>
    <row r="24" spans="1:12" customFormat="1" x14ac:dyDescent="0.25">
      <c r="A24" s="6" t="s">
        <v>45</v>
      </c>
      <c r="B24" s="8">
        <v>953</v>
      </c>
      <c r="C24" s="8">
        <v>996</v>
      </c>
      <c r="D24" s="8">
        <v>1043</v>
      </c>
      <c r="E24" s="8">
        <v>535</v>
      </c>
      <c r="G24" s="8">
        <f t="shared" si="0"/>
        <v>47</v>
      </c>
      <c r="H24" s="14">
        <f t="shared" si="1"/>
        <v>4.7188755020080318E-2</v>
      </c>
      <c r="I24" s="8">
        <f t="shared" si="2"/>
        <v>-508</v>
      </c>
      <c r="J24" s="14">
        <f t="shared" si="3"/>
        <v>-0.48705656759348037</v>
      </c>
      <c r="K24" s="8">
        <f t="shared" si="4"/>
        <v>-461</v>
      </c>
      <c r="L24" s="14">
        <f t="shared" si="5"/>
        <v>-0.46285140562248994</v>
      </c>
    </row>
    <row r="25" spans="1:12" customFormat="1" x14ac:dyDescent="0.25">
      <c r="A25" s="6" t="s">
        <v>46</v>
      </c>
      <c r="B25" s="8">
        <v>1849</v>
      </c>
      <c r="C25" s="8">
        <v>1804</v>
      </c>
      <c r="D25" s="8">
        <v>1687</v>
      </c>
      <c r="E25" s="8">
        <v>900</v>
      </c>
      <c r="G25" s="8">
        <f t="shared" si="0"/>
        <v>-117</v>
      </c>
      <c r="H25" s="14">
        <f t="shared" si="1"/>
        <v>-6.4855875831485582E-2</v>
      </c>
      <c r="I25" s="8">
        <f t="shared" si="2"/>
        <v>-787</v>
      </c>
      <c r="J25" s="14">
        <f t="shared" si="3"/>
        <v>-0.46650859513930054</v>
      </c>
      <c r="K25" s="8">
        <f t="shared" si="4"/>
        <v>-904</v>
      </c>
      <c r="L25" s="14">
        <f t="shared" si="5"/>
        <v>-0.50110864745011086</v>
      </c>
    </row>
    <row r="26" spans="1:12" customFormat="1" x14ac:dyDescent="0.25">
      <c r="A26" s="6" t="s">
        <v>47</v>
      </c>
      <c r="B26" s="8">
        <v>174</v>
      </c>
      <c r="C26" s="8">
        <v>165</v>
      </c>
      <c r="D26" s="8">
        <v>140</v>
      </c>
      <c r="E26" s="8">
        <v>93</v>
      </c>
      <c r="G26" s="8">
        <f t="shared" si="0"/>
        <v>-25</v>
      </c>
      <c r="H26" s="14">
        <f t="shared" si="1"/>
        <v>-0.15151515151515152</v>
      </c>
      <c r="I26" s="8">
        <f t="shared" si="2"/>
        <v>-47</v>
      </c>
      <c r="J26" s="14">
        <f t="shared" si="3"/>
        <v>-0.33571428571428569</v>
      </c>
      <c r="K26" s="8">
        <f t="shared" si="4"/>
        <v>-72</v>
      </c>
      <c r="L26" s="14">
        <f t="shared" si="5"/>
        <v>-0.43636363636363634</v>
      </c>
    </row>
    <row r="27" spans="1:12" customFormat="1" x14ac:dyDescent="0.25">
      <c r="A27" s="6" t="s">
        <v>48</v>
      </c>
      <c r="B27" s="8">
        <v>646</v>
      </c>
      <c r="C27" s="8">
        <v>651</v>
      </c>
      <c r="D27" s="8">
        <v>631</v>
      </c>
      <c r="E27" s="8">
        <v>302</v>
      </c>
      <c r="G27" s="8">
        <f t="shared" si="0"/>
        <v>-20</v>
      </c>
      <c r="H27" s="14">
        <f t="shared" si="1"/>
        <v>-3.0721966205837174E-2</v>
      </c>
      <c r="I27" s="8">
        <f t="shared" si="2"/>
        <v>-329</v>
      </c>
      <c r="J27" s="14">
        <f t="shared" si="3"/>
        <v>-0.52139461172741675</v>
      </c>
      <c r="K27" s="8">
        <f t="shared" si="4"/>
        <v>-349</v>
      </c>
      <c r="L27" s="14">
        <f t="shared" si="5"/>
        <v>-0.53609831029185873</v>
      </c>
    </row>
    <row r="28" spans="1:12" customFormat="1" x14ac:dyDescent="0.25">
      <c r="A28" s="6" t="s">
        <v>49</v>
      </c>
      <c r="B28" s="8">
        <v>61</v>
      </c>
      <c r="C28" s="8">
        <v>51</v>
      </c>
      <c r="D28" s="8">
        <v>58</v>
      </c>
      <c r="E28" s="8">
        <v>48</v>
      </c>
      <c r="G28" s="8">
        <f t="shared" si="0"/>
        <v>7</v>
      </c>
      <c r="H28" s="14">
        <f t="shared" si="1"/>
        <v>0.13725490196078433</v>
      </c>
      <c r="I28" s="8">
        <f t="shared" si="2"/>
        <v>-10</v>
      </c>
      <c r="J28" s="14">
        <f t="shared" si="3"/>
        <v>-0.17241379310344829</v>
      </c>
      <c r="K28" s="8">
        <f t="shared" si="4"/>
        <v>-3</v>
      </c>
      <c r="L28" s="14">
        <f t="shared" si="5"/>
        <v>-5.8823529411764705E-2</v>
      </c>
    </row>
    <row r="29" spans="1:12" customFormat="1" x14ac:dyDescent="0.25">
      <c r="A29" s="6" t="s">
        <v>50</v>
      </c>
      <c r="B29" s="8">
        <v>149</v>
      </c>
      <c r="C29" s="8">
        <v>123</v>
      </c>
      <c r="D29" s="8">
        <v>131</v>
      </c>
      <c r="E29" s="8">
        <v>82</v>
      </c>
      <c r="G29" s="8">
        <f t="shared" si="0"/>
        <v>8</v>
      </c>
      <c r="H29" s="14">
        <f t="shared" si="1"/>
        <v>6.5040650406504072E-2</v>
      </c>
      <c r="I29" s="8">
        <f t="shared" si="2"/>
        <v>-49</v>
      </c>
      <c r="J29" s="14">
        <f t="shared" si="3"/>
        <v>-0.37404580152671757</v>
      </c>
      <c r="K29" s="8">
        <f t="shared" si="4"/>
        <v>-41</v>
      </c>
      <c r="L29" s="14">
        <f t="shared" si="5"/>
        <v>-0.33333333333333331</v>
      </c>
    </row>
    <row r="30" spans="1:12" customFormat="1" x14ac:dyDescent="0.25">
      <c r="A30" s="6" t="s">
        <v>51</v>
      </c>
      <c r="B30" s="8">
        <v>385</v>
      </c>
      <c r="C30" s="8">
        <v>381</v>
      </c>
      <c r="D30" s="8">
        <v>331</v>
      </c>
      <c r="E30" s="8">
        <v>144</v>
      </c>
      <c r="G30" s="8">
        <f t="shared" si="0"/>
        <v>-50</v>
      </c>
      <c r="H30" s="14">
        <f t="shared" si="1"/>
        <v>-0.13123359580052493</v>
      </c>
      <c r="I30" s="8">
        <f t="shared" si="2"/>
        <v>-187</v>
      </c>
      <c r="J30" s="14">
        <f t="shared" si="3"/>
        <v>-0.56495468277945615</v>
      </c>
      <c r="K30" s="8">
        <f t="shared" si="4"/>
        <v>-237</v>
      </c>
      <c r="L30" s="14">
        <f t="shared" si="5"/>
        <v>-0.62204724409448819</v>
      </c>
    </row>
    <row r="31" spans="1:12" customFormat="1" x14ac:dyDescent="0.25">
      <c r="A31" s="6" t="s">
        <v>52</v>
      </c>
      <c r="B31" s="8">
        <v>247</v>
      </c>
      <c r="C31" s="8">
        <v>249</v>
      </c>
      <c r="D31" s="8">
        <v>238</v>
      </c>
      <c r="E31" s="8">
        <v>88</v>
      </c>
      <c r="G31" s="8">
        <f t="shared" si="0"/>
        <v>-11</v>
      </c>
      <c r="H31" s="14">
        <f t="shared" si="1"/>
        <v>-4.4176706827309238E-2</v>
      </c>
      <c r="I31" s="8">
        <f t="shared" si="2"/>
        <v>-150</v>
      </c>
      <c r="J31" s="14">
        <f t="shared" si="3"/>
        <v>-0.63025210084033612</v>
      </c>
      <c r="K31" s="8">
        <f t="shared" si="4"/>
        <v>-161</v>
      </c>
      <c r="L31" s="14">
        <f t="shared" si="5"/>
        <v>-0.64658634538152615</v>
      </c>
    </row>
    <row r="32" spans="1:12" customFormat="1" x14ac:dyDescent="0.25">
      <c r="A32" s="6" t="s">
        <v>53</v>
      </c>
      <c r="B32" s="8">
        <v>996</v>
      </c>
      <c r="C32" s="8">
        <v>1019</v>
      </c>
      <c r="D32" s="8">
        <v>998</v>
      </c>
      <c r="E32" s="8">
        <v>638</v>
      </c>
      <c r="G32" s="8">
        <f t="shared" si="0"/>
        <v>-21</v>
      </c>
      <c r="H32" s="14">
        <f t="shared" si="1"/>
        <v>-2.0608439646712464E-2</v>
      </c>
      <c r="I32" s="8">
        <f t="shared" si="2"/>
        <v>-360</v>
      </c>
      <c r="J32" s="14">
        <f t="shared" si="3"/>
        <v>-0.36072144288577157</v>
      </c>
      <c r="K32" s="8">
        <f t="shared" si="4"/>
        <v>-381</v>
      </c>
      <c r="L32" s="14">
        <f t="shared" si="5"/>
        <v>-0.37389597644749756</v>
      </c>
    </row>
    <row r="33" spans="1:12" customFormat="1" x14ac:dyDescent="0.25">
      <c r="A33" s="6" t="s">
        <v>54</v>
      </c>
      <c r="B33" s="8">
        <v>416</v>
      </c>
      <c r="C33" s="8">
        <v>360</v>
      </c>
      <c r="D33" s="8">
        <v>328</v>
      </c>
      <c r="E33" s="8">
        <v>132</v>
      </c>
      <c r="G33" s="8">
        <f t="shared" si="0"/>
        <v>-32</v>
      </c>
      <c r="H33" s="14">
        <f t="shared" si="1"/>
        <v>-8.8888888888888892E-2</v>
      </c>
      <c r="I33" s="8">
        <f t="shared" si="2"/>
        <v>-196</v>
      </c>
      <c r="J33" s="14">
        <f t="shared" si="3"/>
        <v>-0.59756097560975607</v>
      </c>
      <c r="K33" s="8">
        <f t="shared" si="4"/>
        <v>-228</v>
      </c>
      <c r="L33" s="14">
        <f t="shared" si="5"/>
        <v>-0.6333333333333333</v>
      </c>
    </row>
    <row r="34" spans="1:12" customFormat="1" x14ac:dyDescent="0.25">
      <c r="A34" s="6" t="s">
        <v>55</v>
      </c>
      <c r="B34" s="8">
        <v>4357</v>
      </c>
      <c r="C34" s="8">
        <v>3616</v>
      </c>
      <c r="D34" s="8">
        <v>3713</v>
      </c>
      <c r="E34" s="8">
        <v>1545</v>
      </c>
      <c r="G34" s="8">
        <f t="shared" si="0"/>
        <v>97</v>
      </c>
      <c r="H34" s="14">
        <f t="shared" si="1"/>
        <v>2.6825221238938053E-2</v>
      </c>
      <c r="I34" s="8">
        <f t="shared" si="2"/>
        <v>-2168</v>
      </c>
      <c r="J34" s="14">
        <f t="shared" si="3"/>
        <v>-0.58389442499326694</v>
      </c>
      <c r="K34" s="8">
        <f t="shared" si="4"/>
        <v>-2071</v>
      </c>
      <c r="L34" s="14">
        <f t="shared" si="5"/>
        <v>-0.57273230088495575</v>
      </c>
    </row>
    <row r="35" spans="1:12" customFormat="1" x14ac:dyDescent="0.25">
      <c r="A35" s="6" t="s">
        <v>56</v>
      </c>
      <c r="B35" s="8">
        <v>2438</v>
      </c>
      <c r="C35" s="8">
        <v>1918</v>
      </c>
      <c r="D35" s="8">
        <v>1783</v>
      </c>
      <c r="E35" s="8">
        <v>878</v>
      </c>
      <c r="G35" s="8">
        <f t="shared" ref="G35:G60" si="6">D35-C35</f>
        <v>-135</v>
      </c>
      <c r="H35" s="14">
        <f t="shared" ref="H35:H60" si="7">IF(C35&gt;0, G35/C35, 0)</f>
        <v>-7.038581856100104E-2</v>
      </c>
      <c r="I35" s="8">
        <f t="shared" ref="I35:I60" si="8">E35-D35</f>
        <v>-905</v>
      </c>
      <c r="J35" s="14">
        <f t="shared" ref="J35:J60" si="9">IF(D35&gt;0, I35/D35, 0)</f>
        <v>-0.50757150869321366</v>
      </c>
      <c r="K35" s="8">
        <f t="shared" ref="K35:K60" si="10">E35-C35</f>
        <v>-1040</v>
      </c>
      <c r="L35" s="14">
        <f t="shared" ref="L35:L60" si="11">IF(C35&gt;0, K35/C35, 0)</f>
        <v>-0.54223149113660063</v>
      </c>
    </row>
    <row r="36" spans="1:12" customFormat="1" x14ac:dyDescent="0.25">
      <c r="A36" s="6" t="s">
        <v>57</v>
      </c>
      <c r="B36" s="8">
        <v>92</v>
      </c>
      <c r="C36" s="8">
        <v>101</v>
      </c>
      <c r="D36" s="8">
        <v>72</v>
      </c>
      <c r="E36" s="8">
        <v>53</v>
      </c>
      <c r="G36" s="8">
        <f t="shared" si="6"/>
        <v>-29</v>
      </c>
      <c r="H36" s="14">
        <f t="shared" si="7"/>
        <v>-0.28712871287128711</v>
      </c>
      <c r="I36" s="8">
        <f t="shared" si="8"/>
        <v>-19</v>
      </c>
      <c r="J36" s="14">
        <f t="shared" si="9"/>
        <v>-0.2638888888888889</v>
      </c>
      <c r="K36" s="8">
        <f t="shared" si="10"/>
        <v>-48</v>
      </c>
      <c r="L36" s="14">
        <f t="shared" si="11"/>
        <v>-0.47524752475247523</v>
      </c>
    </row>
    <row r="37" spans="1:12" customFormat="1" x14ac:dyDescent="0.25">
      <c r="A37" s="6" t="s">
        <v>58</v>
      </c>
      <c r="B37" s="8">
        <v>1279</v>
      </c>
      <c r="C37" s="8">
        <v>1151</v>
      </c>
      <c r="D37" s="8">
        <v>1088</v>
      </c>
      <c r="E37" s="8">
        <v>569</v>
      </c>
      <c r="G37" s="8">
        <f t="shared" si="6"/>
        <v>-63</v>
      </c>
      <c r="H37" s="14">
        <f t="shared" si="7"/>
        <v>-5.4735013032145959E-2</v>
      </c>
      <c r="I37" s="8">
        <f t="shared" si="8"/>
        <v>-519</v>
      </c>
      <c r="J37" s="14">
        <f t="shared" si="9"/>
        <v>-0.47702205882352944</v>
      </c>
      <c r="K37" s="8">
        <f t="shared" si="10"/>
        <v>-582</v>
      </c>
      <c r="L37" s="14">
        <f t="shared" si="11"/>
        <v>-0.50564726324934839</v>
      </c>
    </row>
    <row r="38" spans="1:12" customFormat="1" x14ac:dyDescent="0.25">
      <c r="A38" s="6" t="s">
        <v>59</v>
      </c>
      <c r="B38" s="8">
        <v>350</v>
      </c>
      <c r="C38" s="8">
        <v>219</v>
      </c>
      <c r="D38" s="8">
        <v>207</v>
      </c>
      <c r="E38" s="8">
        <v>139</v>
      </c>
      <c r="G38" s="8">
        <f t="shared" si="6"/>
        <v>-12</v>
      </c>
      <c r="H38" s="14">
        <f t="shared" si="7"/>
        <v>-5.4794520547945202E-2</v>
      </c>
      <c r="I38" s="8">
        <f t="shared" si="8"/>
        <v>-68</v>
      </c>
      <c r="J38" s="14">
        <f t="shared" si="9"/>
        <v>-0.32850241545893721</v>
      </c>
      <c r="K38" s="8">
        <f t="shared" si="10"/>
        <v>-80</v>
      </c>
      <c r="L38" s="14">
        <f t="shared" si="11"/>
        <v>-0.36529680365296802</v>
      </c>
    </row>
    <row r="39" spans="1:12" customFormat="1" x14ac:dyDescent="0.25">
      <c r="A39" s="6" t="s">
        <v>60</v>
      </c>
      <c r="B39" s="8">
        <v>331</v>
      </c>
      <c r="C39" s="8">
        <v>296</v>
      </c>
      <c r="D39" s="8">
        <v>322</v>
      </c>
      <c r="E39" s="8">
        <v>218</v>
      </c>
      <c r="G39" s="8">
        <f t="shared" si="6"/>
        <v>26</v>
      </c>
      <c r="H39" s="14">
        <f t="shared" si="7"/>
        <v>8.7837837837837843E-2</v>
      </c>
      <c r="I39" s="8">
        <f t="shared" si="8"/>
        <v>-104</v>
      </c>
      <c r="J39" s="14">
        <f t="shared" si="9"/>
        <v>-0.32298136645962733</v>
      </c>
      <c r="K39" s="8">
        <f t="shared" si="10"/>
        <v>-78</v>
      </c>
      <c r="L39" s="14">
        <f t="shared" si="11"/>
        <v>-0.26351351351351349</v>
      </c>
    </row>
    <row r="40" spans="1:12" customFormat="1" x14ac:dyDescent="0.25">
      <c r="A40" s="6" t="s">
        <v>61</v>
      </c>
      <c r="B40" s="8">
        <v>955</v>
      </c>
      <c r="C40" s="8">
        <v>833</v>
      </c>
      <c r="D40" s="8">
        <v>783</v>
      </c>
      <c r="E40" s="8">
        <v>451</v>
      </c>
      <c r="G40" s="8">
        <f t="shared" si="6"/>
        <v>-50</v>
      </c>
      <c r="H40" s="14">
        <f t="shared" si="7"/>
        <v>-6.0024009603841535E-2</v>
      </c>
      <c r="I40" s="8">
        <f t="shared" si="8"/>
        <v>-332</v>
      </c>
      <c r="J40" s="14">
        <f t="shared" si="9"/>
        <v>-0.42401021711366538</v>
      </c>
      <c r="K40" s="8">
        <f t="shared" si="10"/>
        <v>-382</v>
      </c>
      <c r="L40" s="14">
        <f t="shared" si="11"/>
        <v>-0.45858343337334934</v>
      </c>
    </row>
    <row r="41" spans="1:12" customFormat="1" x14ac:dyDescent="0.25">
      <c r="A41" s="6" t="s">
        <v>62</v>
      </c>
      <c r="B41" s="8">
        <v>309</v>
      </c>
      <c r="C41" s="8">
        <v>369</v>
      </c>
      <c r="D41" s="8">
        <v>288</v>
      </c>
      <c r="E41" s="8">
        <v>199</v>
      </c>
      <c r="G41" s="8">
        <f t="shared" si="6"/>
        <v>-81</v>
      </c>
      <c r="H41" s="14">
        <f t="shared" si="7"/>
        <v>-0.21951219512195122</v>
      </c>
      <c r="I41" s="8">
        <f t="shared" si="8"/>
        <v>-89</v>
      </c>
      <c r="J41" s="14">
        <f t="shared" si="9"/>
        <v>-0.30902777777777779</v>
      </c>
      <c r="K41" s="8">
        <f t="shared" si="10"/>
        <v>-170</v>
      </c>
      <c r="L41" s="14">
        <f t="shared" si="11"/>
        <v>-0.46070460704607047</v>
      </c>
    </row>
    <row r="42" spans="1:12" customFormat="1" x14ac:dyDescent="0.25">
      <c r="A42" s="6" t="s">
        <v>63</v>
      </c>
      <c r="B42" s="8">
        <v>767</v>
      </c>
      <c r="C42" s="8">
        <v>683</v>
      </c>
      <c r="D42" s="8">
        <v>558</v>
      </c>
      <c r="E42" s="8">
        <v>310</v>
      </c>
      <c r="G42" s="8">
        <f t="shared" si="6"/>
        <v>-125</v>
      </c>
      <c r="H42" s="14">
        <f t="shared" si="7"/>
        <v>-0.18301610541727673</v>
      </c>
      <c r="I42" s="8">
        <f t="shared" si="8"/>
        <v>-248</v>
      </c>
      <c r="J42" s="14">
        <f t="shared" si="9"/>
        <v>-0.44444444444444442</v>
      </c>
      <c r="K42" s="8">
        <f t="shared" si="10"/>
        <v>-373</v>
      </c>
      <c r="L42" s="14">
        <f t="shared" si="11"/>
        <v>-0.54612005856515378</v>
      </c>
    </row>
    <row r="43" spans="1:12" customFormat="1" x14ac:dyDescent="0.25">
      <c r="A43" s="6" t="s">
        <v>64</v>
      </c>
      <c r="B43" s="8">
        <v>101</v>
      </c>
      <c r="C43" s="8">
        <v>114</v>
      </c>
      <c r="D43" s="8">
        <v>81</v>
      </c>
      <c r="E43" s="8">
        <v>30</v>
      </c>
      <c r="G43" s="8">
        <f t="shared" si="6"/>
        <v>-33</v>
      </c>
      <c r="H43" s="14">
        <f t="shared" si="7"/>
        <v>-0.28947368421052633</v>
      </c>
      <c r="I43" s="8">
        <f t="shared" si="8"/>
        <v>-51</v>
      </c>
      <c r="J43" s="14">
        <f t="shared" si="9"/>
        <v>-0.62962962962962965</v>
      </c>
      <c r="K43" s="8">
        <f t="shared" si="10"/>
        <v>-84</v>
      </c>
      <c r="L43" s="14">
        <f t="shared" si="11"/>
        <v>-0.73684210526315785</v>
      </c>
    </row>
    <row r="44" spans="1:12" customFormat="1" x14ac:dyDescent="0.25">
      <c r="A44" s="6" t="s">
        <v>65</v>
      </c>
      <c r="B44" s="8">
        <v>309</v>
      </c>
      <c r="C44" s="8">
        <v>284</v>
      </c>
      <c r="D44" s="8">
        <v>293</v>
      </c>
      <c r="E44" s="8">
        <v>229</v>
      </c>
      <c r="G44" s="8">
        <f t="shared" si="6"/>
        <v>9</v>
      </c>
      <c r="H44" s="14">
        <f t="shared" si="7"/>
        <v>3.1690140845070422E-2</v>
      </c>
      <c r="I44" s="8">
        <f t="shared" si="8"/>
        <v>-64</v>
      </c>
      <c r="J44" s="14">
        <f t="shared" si="9"/>
        <v>-0.21843003412969283</v>
      </c>
      <c r="K44" s="8">
        <f t="shared" si="10"/>
        <v>-55</v>
      </c>
      <c r="L44" s="14">
        <f t="shared" si="11"/>
        <v>-0.19366197183098591</v>
      </c>
    </row>
    <row r="45" spans="1:12" customFormat="1" x14ac:dyDescent="0.25">
      <c r="A45" s="6" t="s">
        <v>66</v>
      </c>
      <c r="B45" s="8">
        <v>3578</v>
      </c>
      <c r="C45" s="8">
        <v>3854</v>
      </c>
      <c r="D45" s="8">
        <v>3530</v>
      </c>
      <c r="E45" s="8">
        <v>1531</v>
      </c>
      <c r="G45" s="8">
        <f t="shared" si="6"/>
        <v>-324</v>
      </c>
      <c r="H45" s="14">
        <f t="shared" si="7"/>
        <v>-8.4068500259470685E-2</v>
      </c>
      <c r="I45" s="8">
        <f t="shared" si="8"/>
        <v>-1999</v>
      </c>
      <c r="J45" s="14">
        <f t="shared" si="9"/>
        <v>-0.56628895184135974</v>
      </c>
      <c r="K45" s="8">
        <f t="shared" si="10"/>
        <v>-2323</v>
      </c>
      <c r="L45" s="14">
        <f t="shared" si="11"/>
        <v>-0.60275038920601975</v>
      </c>
    </row>
    <row r="46" spans="1:12" customFormat="1" x14ac:dyDescent="0.25">
      <c r="A46" s="6" t="s">
        <v>67</v>
      </c>
      <c r="B46" s="8">
        <v>519</v>
      </c>
      <c r="C46" s="8">
        <v>537</v>
      </c>
      <c r="D46" s="8">
        <v>497</v>
      </c>
      <c r="E46" s="8">
        <v>265</v>
      </c>
      <c r="G46" s="8">
        <f t="shared" si="6"/>
        <v>-40</v>
      </c>
      <c r="H46" s="14">
        <f t="shared" si="7"/>
        <v>-7.4487895716946001E-2</v>
      </c>
      <c r="I46" s="8">
        <f t="shared" si="8"/>
        <v>-232</v>
      </c>
      <c r="J46" s="14">
        <f t="shared" si="9"/>
        <v>-0.46680080482897385</v>
      </c>
      <c r="K46" s="8">
        <f t="shared" si="10"/>
        <v>-272</v>
      </c>
      <c r="L46" s="14">
        <f t="shared" si="11"/>
        <v>-0.5065176908752328</v>
      </c>
    </row>
    <row r="47" spans="1:12" customFormat="1" x14ac:dyDescent="0.25">
      <c r="A47" s="6" t="s">
        <v>68</v>
      </c>
      <c r="B47" s="8">
        <v>99</v>
      </c>
      <c r="C47" s="8">
        <v>93</v>
      </c>
      <c r="D47" s="8">
        <v>77</v>
      </c>
      <c r="E47" s="8">
        <v>39</v>
      </c>
      <c r="G47" s="8">
        <f t="shared" si="6"/>
        <v>-16</v>
      </c>
      <c r="H47" s="14">
        <f t="shared" si="7"/>
        <v>-0.17204301075268819</v>
      </c>
      <c r="I47" s="8">
        <f t="shared" si="8"/>
        <v>-38</v>
      </c>
      <c r="J47" s="14">
        <f t="shared" si="9"/>
        <v>-0.4935064935064935</v>
      </c>
      <c r="K47" s="8">
        <f t="shared" si="10"/>
        <v>-54</v>
      </c>
      <c r="L47" s="14">
        <f t="shared" si="11"/>
        <v>-0.58064516129032262</v>
      </c>
    </row>
    <row r="48" spans="1:12" customFormat="1" x14ac:dyDescent="0.25">
      <c r="A48" s="6" t="s">
        <v>69</v>
      </c>
      <c r="B48" s="8">
        <v>764</v>
      </c>
      <c r="C48" s="8">
        <v>826</v>
      </c>
      <c r="D48" s="8">
        <v>861</v>
      </c>
      <c r="E48" s="8">
        <v>502</v>
      </c>
      <c r="G48" s="8">
        <f t="shared" si="6"/>
        <v>35</v>
      </c>
      <c r="H48" s="14">
        <f t="shared" si="7"/>
        <v>4.2372881355932202E-2</v>
      </c>
      <c r="I48" s="8">
        <f t="shared" si="8"/>
        <v>-359</v>
      </c>
      <c r="J48" s="14">
        <f t="shared" si="9"/>
        <v>-0.41695702671312429</v>
      </c>
      <c r="K48" s="8">
        <f t="shared" si="10"/>
        <v>-324</v>
      </c>
      <c r="L48" s="14">
        <f t="shared" si="11"/>
        <v>-0.39225181598062953</v>
      </c>
    </row>
    <row r="49" spans="1:12" customFormat="1" x14ac:dyDescent="0.25">
      <c r="A49" s="6" t="s">
        <v>70</v>
      </c>
      <c r="B49" s="8">
        <v>2261</v>
      </c>
      <c r="C49" s="8">
        <v>2148</v>
      </c>
      <c r="D49" s="8">
        <v>1803</v>
      </c>
      <c r="E49" s="8">
        <v>855</v>
      </c>
      <c r="G49" s="8">
        <f t="shared" si="6"/>
        <v>-345</v>
      </c>
      <c r="H49" s="14">
        <f t="shared" si="7"/>
        <v>-0.16061452513966482</v>
      </c>
      <c r="I49" s="8">
        <f t="shared" si="8"/>
        <v>-948</v>
      </c>
      <c r="J49" s="14">
        <f t="shared" si="9"/>
        <v>-0.52579034941763725</v>
      </c>
      <c r="K49" s="8">
        <f t="shared" si="10"/>
        <v>-1293</v>
      </c>
      <c r="L49" s="14">
        <f t="shared" si="11"/>
        <v>-0.60195530726256985</v>
      </c>
    </row>
    <row r="50" spans="1:12" customFormat="1" x14ac:dyDescent="0.25">
      <c r="A50" s="6" t="s">
        <v>71</v>
      </c>
      <c r="B50" s="8">
        <v>196</v>
      </c>
      <c r="C50" s="8">
        <v>203</v>
      </c>
      <c r="D50" s="8">
        <v>151</v>
      </c>
      <c r="E50" s="8">
        <v>130</v>
      </c>
      <c r="G50" s="8">
        <f t="shared" si="6"/>
        <v>-52</v>
      </c>
      <c r="H50" s="14">
        <f t="shared" si="7"/>
        <v>-0.25615763546798032</v>
      </c>
      <c r="I50" s="8">
        <f t="shared" si="8"/>
        <v>-21</v>
      </c>
      <c r="J50" s="14">
        <f t="shared" si="9"/>
        <v>-0.13907284768211919</v>
      </c>
      <c r="K50" s="8">
        <f t="shared" si="10"/>
        <v>-73</v>
      </c>
      <c r="L50" s="14">
        <f t="shared" si="11"/>
        <v>-0.35960591133004927</v>
      </c>
    </row>
    <row r="51" spans="1:12" customFormat="1" x14ac:dyDescent="0.25">
      <c r="A51" s="6" t="s">
        <v>72</v>
      </c>
      <c r="B51" s="8">
        <v>345</v>
      </c>
      <c r="C51" s="8">
        <v>352</v>
      </c>
      <c r="D51" s="8">
        <v>356</v>
      </c>
      <c r="E51" s="8">
        <v>220</v>
      </c>
      <c r="G51" s="8">
        <f t="shared" si="6"/>
        <v>4</v>
      </c>
      <c r="H51" s="14">
        <f t="shared" si="7"/>
        <v>1.1363636363636364E-2</v>
      </c>
      <c r="I51" s="8">
        <f t="shared" si="8"/>
        <v>-136</v>
      </c>
      <c r="J51" s="14">
        <f t="shared" si="9"/>
        <v>-0.38202247191011235</v>
      </c>
      <c r="K51" s="8">
        <f t="shared" si="10"/>
        <v>-132</v>
      </c>
      <c r="L51" s="14">
        <f t="shared" si="11"/>
        <v>-0.375</v>
      </c>
    </row>
    <row r="52" spans="1:12" customFormat="1" x14ac:dyDescent="0.25">
      <c r="A52" s="6" t="s">
        <v>73</v>
      </c>
      <c r="B52" s="8">
        <v>31</v>
      </c>
      <c r="C52" s="8">
        <v>36</v>
      </c>
      <c r="D52" s="8">
        <v>29</v>
      </c>
      <c r="E52" s="8">
        <v>15</v>
      </c>
      <c r="G52" s="8">
        <f t="shared" si="6"/>
        <v>-7</v>
      </c>
      <c r="H52" s="14">
        <f t="shared" si="7"/>
        <v>-0.19444444444444445</v>
      </c>
      <c r="I52" s="8">
        <f t="shared" si="8"/>
        <v>-14</v>
      </c>
      <c r="J52" s="14">
        <f t="shared" si="9"/>
        <v>-0.48275862068965519</v>
      </c>
      <c r="K52" s="8">
        <f t="shared" si="10"/>
        <v>-21</v>
      </c>
      <c r="L52" s="14">
        <f t="shared" si="11"/>
        <v>-0.58333333333333337</v>
      </c>
    </row>
    <row r="53" spans="1:12" customFormat="1" x14ac:dyDescent="0.25">
      <c r="A53" s="6" t="s">
        <v>74</v>
      </c>
      <c r="B53" s="8">
        <v>48</v>
      </c>
      <c r="C53" s="8">
        <v>40</v>
      </c>
      <c r="D53" s="8">
        <v>36</v>
      </c>
      <c r="E53" s="8">
        <v>39</v>
      </c>
      <c r="G53" s="8">
        <f t="shared" si="6"/>
        <v>-4</v>
      </c>
      <c r="H53" s="14">
        <f t="shared" si="7"/>
        <v>-0.1</v>
      </c>
      <c r="I53" s="8">
        <f t="shared" si="8"/>
        <v>3</v>
      </c>
      <c r="J53" s="14">
        <f t="shared" si="9"/>
        <v>8.3333333333333329E-2</v>
      </c>
      <c r="K53" s="8">
        <f t="shared" si="10"/>
        <v>-1</v>
      </c>
      <c r="L53" s="14">
        <f t="shared" si="11"/>
        <v>-2.5000000000000001E-2</v>
      </c>
    </row>
    <row r="54" spans="1:12" customFormat="1" x14ac:dyDescent="0.25">
      <c r="A54" s="6" t="s">
        <v>75</v>
      </c>
      <c r="B54" s="8">
        <v>283</v>
      </c>
      <c r="C54" s="8">
        <v>289</v>
      </c>
      <c r="D54" s="8">
        <v>71</v>
      </c>
      <c r="E54" s="8">
        <v>211</v>
      </c>
      <c r="G54" s="8">
        <f t="shared" si="6"/>
        <v>-218</v>
      </c>
      <c r="H54" s="14">
        <f t="shared" si="7"/>
        <v>-0.75432525951557095</v>
      </c>
      <c r="I54" s="8">
        <f t="shared" si="8"/>
        <v>140</v>
      </c>
      <c r="J54" s="14">
        <f t="shared" si="9"/>
        <v>1.971830985915493</v>
      </c>
      <c r="K54" s="8">
        <f t="shared" si="10"/>
        <v>-78</v>
      </c>
      <c r="L54" s="14">
        <f t="shared" si="11"/>
        <v>-0.26989619377162632</v>
      </c>
    </row>
    <row r="55" spans="1:12" customFormat="1" x14ac:dyDescent="0.25">
      <c r="A55" s="6" t="s">
        <v>76</v>
      </c>
      <c r="B55" s="8">
        <v>4</v>
      </c>
      <c r="C55" s="8">
        <v>16</v>
      </c>
      <c r="D55" s="8">
        <v>12</v>
      </c>
      <c r="E55" s="8">
        <v>19</v>
      </c>
      <c r="G55" s="8">
        <f t="shared" si="6"/>
        <v>-4</v>
      </c>
      <c r="H55" s="14">
        <f t="shared" si="7"/>
        <v>-0.25</v>
      </c>
      <c r="I55" s="8">
        <f t="shared" si="8"/>
        <v>7</v>
      </c>
      <c r="J55" s="14">
        <f t="shared" si="9"/>
        <v>0.58333333333333337</v>
      </c>
      <c r="K55" s="8">
        <f t="shared" si="10"/>
        <v>3</v>
      </c>
      <c r="L55" s="14">
        <f t="shared" si="11"/>
        <v>0.1875</v>
      </c>
    </row>
    <row r="56" spans="1:12" customFormat="1" x14ac:dyDescent="0.25">
      <c r="A56" s="6" t="s">
        <v>77</v>
      </c>
      <c r="B56" s="8">
        <v>0</v>
      </c>
      <c r="C56" s="8">
        <v>0</v>
      </c>
      <c r="D56" s="8">
        <v>1</v>
      </c>
      <c r="E56" s="8">
        <v>2</v>
      </c>
      <c r="G56" s="8">
        <f t="shared" si="6"/>
        <v>1</v>
      </c>
      <c r="H56" s="14">
        <f t="shared" si="7"/>
        <v>0</v>
      </c>
      <c r="I56" s="8">
        <f t="shared" si="8"/>
        <v>1</v>
      </c>
      <c r="J56" s="14">
        <f t="shared" si="9"/>
        <v>1</v>
      </c>
      <c r="K56" s="8">
        <f t="shared" si="10"/>
        <v>2</v>
      </c>
      <c r="L56" s="14">
        <f t="shared" si="11"/>
        <v>0</v>
      </c>
    </row>
    <row r="57" spans="1:12" customFormat="1" x14ac:dyDescent="0.25">
      <c r="A57" s="6" t="s">
        <v>78</v>
      </c>
      <c r="B57" s="8">
        <v>7</v>
      </c>
      <c r="C57" s="8">
        <v>8</v>
      </c>
      <c r="D57" s="8">
        <v>6</v>
      </c>
      <c r="E57" s="8">
        <v>1</v>
      </c>
      <c r="G57" s="8">
        <f t="shared" si="6"/>
        <v>-2</v>
      </c>
      <c r="H57" s="14">
        <f t="shared" si="7"/>
        <v>-0.25</v>
      </c>
      <c r="I57" s="8">
        <f t="shared" si="8"/>
        <v>-5</v>
      </c>
      <c r="J57" s="14">
        <f t="shared" si="9"/>
        <v>-0.83333333333333337</v>
      </c>
      <c r="K57" s="8">
        <f t="shared" si="10"/>
        <v>-7</v>
      </c>
      <c r="L57" s="14">
        <f t="shared" si="11"/>
        <v>-0.875</v>
      </c>
    </row>
    <row r="58" spans="1:12" customFormat="1" x14ac:dyDescent="0.25">
      <c r="A58" s="6" t="s">
        <v>79</v>
      </c>
      <c r="B58" s="8">
        <v>0</v>
      </c>
      <c r="C58" s="8">
        <v>0</v>
      </c>
      <c r="D58" s="8">
        <v>0</v>
      </c>
      <c r="E58" s="8">
        <v>0</v>
      </c>
      <c r="G58" s="8">
        <f t="shared" si="6"/>
        <v>0</v>
      </c>
      <c r="H58" s="14">
        <f t="shared" si="7"/>
        <v>0</v>
      </c>
      <c r="I58" s="8">
        <f t="shared" si="8"/>
        <v>0</v>
      </c>
      <c r="J58" s="14">
        <f t="shared" si="9"/>
        <v>0</v>
      </c>
      <c r="K58" s="8">
        <f t="shared" si="10"/>
        <v>0</v>
      </c>
      <c r="L58" s="14">
        <f t="shared" si="11"/>
        <v>0</v>
      </c>
    </row>
    <row r="59" spans="1:12" customFormat="1" x14ac:dyDescent="0.25">
      <c r="A59" s="6" t="s">
        <v>80</v>
      </c>
      <c r="B59" s="8">
        <v>0</v>
      </c>
      <c r="C59" s="8">
        <v>0</v>
      </c>
      <c r="D59" s="8">
        <v>0</v>
      </c>
      <c r="E59" s="8">
        <v>0</v>
      </c>
      <c r="G59" s="8">
        <f t="shared" si="6"/>
        <v>0</v>
      </c>
      <c r="H59" s="14">
        <f t="shared" si="7"/>
        <v>0</v>
      </c>
      <c r="I59" s="8">
        <f t="shared" si="8"/>
        <v>0</v>
      </c>
      <c r="J59" s="14">
        <f t="shared" si="9"/>
        <v>0</v>
      </c>
      <c r="K59" s="8">
        <f t="shared" si="10"/>
        <v>0</v>
      </c>
      <c r="L59" s="14">
        <f t="shared" si="11"/>
        <v>0</v>
      </c>
    </row>
    <row r="60" spans="1:12" x14ac:dyDescent="0.25">
      <c r="A60" s="22" t="s">
        <v>85</v>
      </c>
      <c r="B60" s="20">
        <f>SUM(B3:B59)</f>
        <v>71928</v>
      </c>
      <c r="C60" s="23">
        <f>SUM(C3:C59)</f>
        <v>70885</v>
      </c>
      <c r="D60" s="23">
        <f>SUM(D3:D59)</f>
        <v>66059</v>
      </c>
      <c r="E60" s="23">
        <f>SUM(E3:E59)</f>
        <v>31774</v>
      </c>
      <c r="F60" s="25"/>
      <c r="G60" s="23">
        <f t="shared" si="6"/>
        <v>-4826</v>
      </c>
      <c r="H60" s="21">
        <f t="shared" si="7"/>
        <v>-6.8082104817662414E-2</v>
      </c>
      <c r="I60" s="23">
        <f t="shared" si="8"/>
        <v>-34285</v>
      </c>
      <c r="J60" s="21">
        <f t="shared" si="9"/>
        <v>-0.51900573729544797</v>
      </c>
      <c r="K60" s="23">
        <f t="shared" si="10"/>
        <v>-39111</v>
      </c>
      <c r="L60" s="21">
        <f t="shared" si="11"/>
        <v>-0.55175283910559358</v>
      </c>
    </row>
  </sheetData>
  <mergeCells count="3">
    <mergeCell ref="G1:H1"/>
    <mergeCell ref="I1:J1"/>
    <mergeCell ref="K1:L1"/>
  </mergeCells>
  <conditionalFormatting sqref="H3:H59">
    <cfRule type="cellIs" dxfId="486" priority="34" operator="lessThan">
      <formula>-0.2</formula>
    </cfRule>
    <cfRule type="cellIs" dxfId="485" priority="35" operator="between">
      <formula>-0.1</formula>
      <formula>-0.1999</formula>
    </cfRule>
  </conditionalFormatting>
  <conditionalFormatting sqref="H3:H59">
    <cfRule type="cellIs" dxfId="484" priority="31" operator="greaterThan">
      <formula>0.2</formula>
    </cfRule>
    <cfRule type="cellIs" dxfId="483" priority="32" operator="between">
      <formula>0.1</formula>
      <formula>0.1999</formula>
    </cfRule>
    <cfRule type="cellIs" dxfId="482" priority="33" operator="greaterThan">
      <formula>0</formula>
    </cfRule>
    <cfRule type="cellIs" dxfId="481" priority="36" operator="lessThan">
      <formula>0</formula>
    </cfRule>
  </conditionalFormatting>
  <conditionalFormatting sqref="J3:J59">
    <cfRule type="cellIs" dxfId="480" priority="28" operator="lessThan">
      <formula>-0.2</formula>
    </cfRule>
    <cfRule type="cellIs" dxfId="479" priority="29" operator="between">
      <formula>-0.1</formula>
      <formula>-0.1999</formula>
    </cfRule>
  </conditionalFormatting>
  <conditionalFormatting sqref="J3:J59">
    <cfRule type="cellIs" dxfId="478" priority="25" operator="greaterThan">
      <formula>0.2</formula>
    </cfRule>
    <cfRule type="cellIs" dxfId="477" priority="26" operator="between">
      <formula>0.1</formula>
      <formula>0.1999</formula>
    </cfRule>
    <cfRule type="cellIs" dxfId="476" priority="27" operator="greaterThan">
      <formula>0</formula>
    </cfRule>
    <cfRule type="cellIs" dxfId="475" priority="30" operator="lessThan">
      <formula>0</formula>
    </cfRule>
  </conditionalFormatting>
  <conditionalFormatting sqref="L3:L59">
    <cfRule type="cellIs" dxfId="474" priority="22" operator="lessThan">
      <formula>-0.2</formula>
    </cfRule>
    <cfRule type="cellIs" dxfId="473" priority="23" operator="between">
      <formula>-0.1</formula>
      <formula>-0.1999</formula>
    </cfRule>
  </conditionalFormatting>
  <conditionalFormatting sqref="L3:L59">
    <cfRule type="cellIs" dxfId="472" priority="19" operator="greaterThan">
      <formula>0.2</formula>
    </cfRule>
    <cfRule type="cellIs" dxfId="471" priority="20" operator="between">
      <formula>0.1</formula>
      <formula>0.1999</formula>
    </cfRule>
    <cfRule type="cellIs" dxfId="470" priority="21" operator="greaterThan">
      <formula>0</formula>
    </cfRule>
    <cfRule type="cellIs" dxfId="469" priority="24" operator="lessThan">
      <formula>0</formula>
    </cfRule>
  </conditionalFormatting>
  <conditionalFormatting sqref="H60">
    <cfRule type="cellIs" dxfId="468" priority="16" operator="lessThan">
      <formula>-0.2</formula>
    </cfRule>
    <cfRule type="cellIs" dxfId="467" priority="17" operator="between">
      <formula>-0.1</formula>
      <formula>-0.1999</formula>
    </cfRule>
  </conditionalFormatting>
  <conditionalFormatting sqref="H60">
    <cfRule type="cellIs" dxfId="466" priority="13" operator="greaterThan">
      <formula>0.2</formula>
    </cfRule>
    <cfRule type="cellIs" dxfId="465" priority="14" operator="between">
      <formula>0.1</formula>
      <formula>0.1999</formula>
    </cfRule>
    <cfRule type="cellIs" dxfId="464" priority="15" operator="greaterThan">
      <formula>0</formula>
    </cfRule>
    <cfRule type="cellIs" dxfId="463" priority="18" operator="lessThan">
      <formula>0</formula>
    </cfRule>
  </conditionalFormatting>
  <conditionalFormatting sqref="J60">
    <cfRule type="cellIs" dxfId="462" priority="10" operator="lessThan">
      <formula>-0.2</formula>
    </cfRule>
    <cfRule type="cellIs" dxfId="461" priority="11" operator="between">
      <formula>-0.1</formula>
      <formula>-0.1999</formula>
    </cfRule>
  </conditionalFormatting>
  <conditionalFormatting sqref="J60">
    <cfRule type="cellIs" dxfId="460" priority="7" operator="greaterThan">
      <formula>0.2</formula>
    </cfRule>
    <cfRule type="cellIs" dxfId="459" priority="8" operator="between">
      <formula>0.1</formula>
      <formula>0.1999</formula>
    </cfRule>
    <cfRule type="cellIs" dxfId="458" priority="9" operator="greaterThan">
      <formula>0</formula>
    </cfRule>
    <cfRule type="cellIs" dxfId="457" priority="12" operator="lessThan">
      <formula>0</formula>
    </cfRule>
  </conditionalFormatting>
  <conditionalFormatting sqref="L60">
    <cfRule type="cellIs" dxfId="456" priority="4" operator="lessThan">
      <formula>-0.2</formula>
    </cfRule>
    <cfRule type="cellIs" dxfId="455" priority="5" operator="between">
      <formula>-0.1</formula>
      <formula>-0.1999</formula>
    </cfRule>
  </conditionalFormatting>
  <conditionalFormatting sqref="L60">
    <cfRule type="cellIs" dxfId="454" priority="1" operator="greaterThan">
      <formula>0.2</formula>
    </cfRule>
    <cfRule type="cellIs" dxfId="453" priority="2" operator="between">
      <formula>0.1</formula>
      <formula>0.1999</formula>
    </cfRule>
    <cfRule type="cellIs" dxfId="452" priority="3" operator="greaterThan">
      <formula>0</formula>
    </cfRule>
    <cfRule type="cellIs" dxfId="451" priority="6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2BCEA-7243-4AD0-A52D-4F5014DC6923}">
  <sheetPr>
    <tabColor theme="0" tint="-0.34998626667073579"/>
  </sheetPr>
  <dimension ref="A1:L356"/>
  <sheetViews>
    <sheetView workbookViewId="0">
      <pane xSplit="1" ySplit="2" topLeftCell="B6" activePane="bottomRight" state="frozenSplit"/>
      <selection pane="topRight" activeCell="L1" sqref="L1"/>
      <selection pane="bottomLeft" activeCell="A13" sqref="A13"/>
      <selection pane="bottomRight" activeCell="B12" sqref="B12"/>
    </sheetView>
  </sheetViews>
  <sheetFormatPr defaultRowHeight="15" x14ac:dyDescent="0.25"/>
  <cols>
    <col min="1" max="1" width="23.7109375" bestFit="1" customWidth="1"/>
    <col min="2" max="2" width="9.5703125" style="2" bestFit="1" customWidth="1"/>
    <col min="7" max="7" width="9.140625" style="1"/>
    <col min="8" max="8" width="10.28515625" style="1" customWidth="1"/>
    <col min="9" max="9" width="9.140625" style="1"/>
    <col min="10" max="10" width="10.5703125" style="1" customWidth="1"/>
    <col min="11" max="11" width="9.140625" style="1"/>
    <col min="12" max="12" width="11.42578125" style="1" customWidth="1"/>
  </cols>
  <sheetData>
    <row r="1" spans="1:12" s="2" customFormat="1" ht="30" customHeight="1" thickBot="1" x14ac:dyDescent="0.3">
      <c r="A1" s="6"/>
      <c r="B1" s="6"/>
      <c r="C1" s="6"/>
      <c r="D1" s="6"/>
      <c r="E1" s="6"/>
      <c r="G1" s="83" t="s">
        <v>89</v>
      </c>
      <c r="H1" s="83"/>
      <c r="I1" s="83" t="s">
        <v>86</v>
      </c>
      <c r="J1" s="83"/>
      <c r="K1" s="84" t="s">
        <v>90</v>
      </c>
      <c r="L1" s="84"/>
    </row>
    <row r="2" spans="1:12" s="2" customFormat="1" ht="15.75" thickBot="1" x14ac:dyDescent="0.3">
      <c r="A2" s="69" t="s">
        <v>93</v>
      </c>
      <c r="B2" s="31">
        <v>2017</v>
      </c>
      <c r="C2" s="32">
        <v>2018</v>
      </c>
      <c r="D2" s="32">
        <v>2019</v>
      </c>
      <c r="E2" s="33">
        <v>2020</v>
      </c>
      <c r="G2" s="11" t="s">
        <v>87</v>
      </c>
      <c r="H2" s="11" t="s">
        <v>88</v>
      </c>
      <c r="I2" s="11" t="s">
        <v>87</v>
      </c>
      <c r="J2" s="11" t="s">
        <v>88</v>
      </c>
      <c r="K2" s="11" t="s">
        <v>87</v>
      </c>
      <c r="L2" s="11" t="s">
        <v>88</v>
      </c>
    </row>
    <row r="3" spans="1:12" x14ac:dyDescent="0.25">
      <c r="A3" s="15" t="s">
        <v>24</v>
      </c>
      <c r="B3" s="49">
        <v>131</v>
      </c>
      <c r="C3" s="49">
        <v>134</v>
      </c>
      <c r="D3" s="49">
        <v>126</v>
      </c>
      <c r="E3" s="8">
        <v>95</v>
      </c>
      <c r="G3" s="8">
        <f t="shared" ref="G3:G34" si="0">D3-C3</f>
        <v>-8</v>
      </c>
      <c r="H3" s="14">
        <f t="shared" ref="H3:H34" si="1">IF(C3&gt;0, G3/C3, 0)</f>
        <v>-5.9701492537313432E-2</v>
      </c>
      <c r="I3" s="8">
        <f t="shared" ref="I3:I34" si="2">E3-D3</f>
        <v>-31</v>
      </c>
      <c r="J3" s="14">
        <f t="shared" ref="J3:J34" si="3">IF(D3&gt;0, I3/D3, 0)</f>
        <v>-0.24603174603174602</v>
      </c>
      <c r="K3" s="8">
        <f t="shared" ref="K3:K34" si="4">E3-C3</f>
        <v>-39</v>
      </c>
      <c r="L3" s="14">
        <f t="shared" ref="L3:L34" si="5">IF(C3&gt;0, K3/C3, 0)</f>
        <v>-0.29104477611940299</v>
      </c>
    </row>
    <row r="4" spans="1:12" x14ac:dyDescent="0.25">
      <c r="A4" s="6" t="s">
        <v>25</v>
      </c>
      <c r="B4" s="8">
        <v>658</v>
      </c>
      <c r="C4" s="8">
        <v>477</v>
      </c>
      <c r="D4" s="8">
        <v>274</v>
      </c>
      <c r="E4" s="8">
        <v>164</v>
      </c>
      <c r="G4" s="8">
        <f t="shared" si="0"/>
        <v>-203</v>
      </c>
      <c r="H4" s="14">
        <f t="shared" si="1"/>
        <v>-0.42557651991614254</v>
      </c>
      <c r="I4" s="8">
        <f t="shared" si="2"/>
        <v>-110</v>
      </c>
      <c r="J4" s="14">
        <f t="shared" si="3"/>
        <v>-0.40145985401459855</v>
      </c>
      <c r="K4" s="8">
        <f t="shared" si="4"/>
        <v>-313</v>
      </c>
      <c r="L4" s="14">
        <f t="shared" si="5"/>
        <v>-0.65618448637316562</v>
      </c>
    </row>
    <row r="5" spans="1:12" x14ac:dyDescent="0.25">
      <c r="A5" s="6" t="s">
        <v>26</v>
      </c>
      <c r="B5" s="8">
        <v>696</v>
      </c>
      <c r="C5" s="8">
        <v>725</v>
      </c>
      <c r="D5" s="8">
        <v>586</v>
      </c>
      <c r="E5" s="8">
        <v>365</v>
      </c>
      <c r="G5" s="8">
        <f t="shared" si="0"/>
        <v>-139</v>
      </c>
      <c r="H5" s="14">
        <f t="shared" si="1"/>
        <v>-0.19172413793103449</v>
      </c>
      <c r="I5" s="8">
        <f t="shared" si="2"/>
        <v>-221</v>
      </c>
      <c r="J5" s="14">
        <f t="shared" si="3"/>
        <v>-0.37713310580204779</v>
      </c>
      <c r="K5" s="8">
        <f t="shared" si="4"/>
        <v>-360</v>
      </c>
      <c r="L5" s="14">
        <f t="shared" si="5"/>
        <v>-0.49655172413793103</v>
      </c>
    </row>
    <row r="6" spans="1:12" x14ac:dyDescent="0.25">
      <c r="A6" s="6" t="s">
        <v>27</v>
      </c>
      <c r="B6" s="8">
        <v>146</v>
      </c>
      <c r="C6" s="8">
        <v>138</v>
      </c>
      <c r="D6" s="8">
        <v>117</v>
      </c>
      <c r="E6" s="8">
        <v>60</v>
      </c>
      <c r="G6" s="8">
        <f t="shared" si="0"/>
        <v>-21</v>
      </c>
      <c r="H6" s="14">
        <f t="shared" si="1"/>
        <v>-0.15217391304347827</v>
      </c>
      <c r="I6" s="8">
        <f t="shared" si="2"/>
        <v>-57</v>
      </c>
      <c r="J6" s="14">
        <f t="shared" si="3"/>
        <v>-0.48717948717948717</v>
      </c>
      <c r="K6" s="8">
        <f t="shared" si="4"/>
        <v>-78</v>
      </c>
      <c r="L6" s="14">
        <f t="shared" si="5"/>
        <v>-0.56521739130434778</v>
      </c>
    </row>
    <row r="7" spans="1:12" x14ac:dyDescent="0.25">
      <c r="A7" s="6" t="s">
        <v>28</v>
      </c>
      <c r="B7" s="8">
        <v>867</v>
      </c>
      <c r="C7" s="8">
        <v>822</v>
      </c>
      <c r="D7" s="8">
        <v>698</v>
      </c>
      <c r="E7" s="8">
        <v>486</v>
      </c>
      <c r="G7" s="8">
        <f t="shared" si="0"/>
        <v>-124</v>
      </c>
      <c r="H7" s="14">
        <f t="shared" si="1"/>
        <v>-0.15085158150851583</v>
      </c>
      <c r="I7" s="8">
        <f t="shared" si="2"/>
        <v>-212</v>
      </c>
      <c r="J7" s="14">
        <f t="shared" si="3"/>
        <v>-0.30372492836676218</v>
      </c>
      <c r="K7" s="8">
        <f t="shared" si="4"/>
        <v>-336</v>
      </c>
      <c r="L7" s="14">
        <f t="shared" si="5"/>
        <v>-0.40875912408759124</v>
      </c>
    </row>
    <row r="8" spans="1:12" x14ac:dyDescent="0.25">
      <c r="A8" s="6" t="s">
        <v>29</v>
      </c>
      <c r="B8" s="8">
        <v>67</v>
      </c>
      <c r="C8" s="8">
        <v>81</v>
      </c>
      <c r="D8" s="8">
        <v>74</v>
      </c>
      <c r="E8" s="8">
        <v>47</v>
      </c>
      <c r="G8" s="8">
        <f t="shared" si="0"/>
        <v>-7</v>
      </c>
      <c r="H8" s="14">
        <f t="shared" si="1"/>
        <v>-8.6419753086419748E-2</v>
      </c>
      <c r="I8" s="8">
        <f t="shared" si="2"/>
        <v>-27</v>
      </c>
      <c r="J8" s="14">
        <f t="shared" si="3"/>
        <v>-0.36486486486486486</v>
      </c>
      <c r="K8" s="8">
        <f t="shared" si="4"/>
        <v>-34</v>
      </c>
      <c r="L8" s="14">
        <f t="shared" si="5"/>
        <v>-0.41975308641975306</v>
      </c>
    </row>
    <row r="9" spans="1:12" x14ac:dyDescent="0.25">
      <c r="A9" s="6" t="s">
        <v>30</v>
      </c>
      <c r="B9" s="8">
        <v>30</v>
      </c>
      <c r="C9" s="8">
        <v>43</v>
      </c>
      <c r="D9" s="8">
        <v>48</v>
      </c>
      <c r="E9" s="8">
        <v>27</v>
      </c>
      <c r="G9" s="8">
        <f t="shared" si="0"/>
        <v>5</v>
      </c>
      <c r="H9" s="14">
        <f t="shared" si="1"/>
        <v>0.11627906976744186</v>
      </c>
      <c r="I9" s="8">
        <f t="shared" si="2"/>
        <v>-21</v>
      </c>
      <c r="J9" s="14">
        <f t="shared" si="3"/>
        <v>-0.4375</v>
      </c>
      <c r="K9" s="8">
        <f t="shared" si="4"/>
        <v>-16</v>
      </c>
      <c r="L9" s="14">
        <f t="shared" si="5"/>
        <v>-0.37209302325581395</v>
      </c>
    </row>
    <row r="10" spans="1:12" x14ac:dyDescent="0.25">
      <c r="A10" s="6" t="s">
        <v>31</v>
      </c>
      <c r="B10" s="8">
        <v>13</v>
      </c>
      <c r="C10" s="8">
        <v>15</v>
      </c>
      <c r="D10" s="8">
        <v>15</v>
      </c>
      <c r="E10" s="8">
        <v>9</v>
      </c>
      <c r="G10" s="8">
        <f t="shared" si="0"/>
        <v>0</v>
      </c>
      <c r="H10" s="14">
        <f t="shared" si="1"/>
        <v>0</v>
      </c>
      <c r="I10" s="8">
        <f t="shared" si="2"/>
        <v>-6</v>
      </c>
      <c r="J10" s="14">
        <f t="shared" si="3"/>
        <v>-0.4</v>
      </c>
      <c r="K10" s="8">
        <f t="shared" si="4"/>
        <v>-6</v>
      </c>
      <c r="L10" s="14">
        <f t="shared" si="5"/>
        <v>-0.4</v>
      </c>
    </row>
    <row r="11" spans="1:12" x14ac:dyDescent="0.25">
      <c r="A11" s="6" t="s">
        <v>32</v>
      </c>
      <c r="B11" s="8">
        <v>709</v>
      </c>
      <c r="C11" s="8">
        <v>535</v>
      </c>
      <c r="D11" s="8">
        <v>401</v>
      </c>
      <c r="E11" s="8">
        <v>284</v>
      </c>
      <c r="G11" s="8">
        <f t="shared" si="0"/>
        <v>-134</v>
      </c>
      <c r="H11" s="14">
        <f t="shared" si="1"/>
        <v>-0.25046728971962617</v>
      </c>
      <c r="I11" s="8">
        <f t="shared" si="2"/>
        <v>-117</v>
      </c>
      <c r="J11" s="14">
        <f t="shared" si="3"/>
        <v>-0.29177057356608477</v>
      </c>
      <c r="K11" s="8">
        <f t="shared" si="4"/>
        <v>-251</v>
      </c>
      <c r="L11" s="14">
        <f t="shared" si="5"/>
        <v>-0.46915887850467292</v>
      </c>
    </row>
    <row r="12" spans="1:12" x14ac:dyDescent="0.25">
      <c r="A12" s="6" t="s">
        <v>33</v>
      </c>
      <c r="B12" s="8">
        <v>279</v>
      </c>
      <c r="C12" s="8">
        <v>352</v>
      </c>
      <c r="D12" s="8">
        <v>307</v>
      </c>
      <c r="E12" s="8">
        <v>214</v>
      </c>
      <c r="G12" s="8">
        <f t="shared" si="0"/>
        <v>-45</v>
      </c>
      <c r="H12" s="14">
        <f t="shared" si="1"/>
        <v>-0.12784090909090909</v>
      </c>
      <c r="I12" s="8">
        <f t="shared" si="2"/>
        <v>-93</v>
      </c>
      <c r="J12" s="14">
        <f t="shared" si="3"/>
        <v>-0.30293159609120524</v>
      </c>
      <c r="K12" s="8">
        <f t="shared" si="4"/>
        <v>-138</v>
      </c>
      <c r="L12" s="14">
        <f t="shared" si="5"/>
        <v>-0.39204545454545453</v>
      </c>
    </row>
    <row r="13" spans="1:12" x14ac:dyDescent="0.25">
      <c r="A13" s="6" t="s">
        <v>34</v>
      </c>
      <c r="B13" s="8">
        <v>18</v>
      </c>
      <c r="C13" s="8">
        <v>20</v>
      </c>
      <c r="D13" s="8">
        <v>10</v>
      </c>
      <c r="E13" s="8">
        <v>12</v>
      </c>
      <c r="G13" s="8">
        <f t="shared" si="0"/>
        <v>-10</v>
      </c>
      <c r="H13" s="14">
        <f t="shared" si="1"/>
        <v>-0.5</v>
      </c>
      <c r="I13" s="8">
        <f t="shared" si="2"/>
        <v>2</v>
      </c>
      <c r="J13" s="14">
        <f t="shared" si="3"/>
        <v>0.2</v>
      </c>
      <c r="K13" s="8">
        <f t="shared" si="4"/>
        <v>-8</v>
      </c>
      <c r="L13" s="14">
        <f t="shared" si="5"/>
        <v>-0.4</v>
      </c>
    </row>
    <row r="14" spans="1:12" x14ac:dyDescent="0.25">
      <c r="A14" s="6" t="s">
        <v>35</v>
      </c>
      <c r="B14" s="8">
        <v>110</v>
      </c>
      <c r="C14" s="8">
        <v>97</v>
      </c>
      <c r="D14" s="8">
        <v>73</v>
      </c>
      <c r="E14" s="8">
        <v>17</v>
      </c>
      <c r="G14" s="8">
        <f t="shared" si="0"/>
        <v>-24</v>
      </c>
      <c r="H14" s="14">
        <f t="shared" si="1"/>
        <v>-0.24742268041237114</v>
      </c>
      <c r="I14" s="8">
        <f t="shared" si="2"/>
        <v>-56</v>
      </c>
      <c r="J14" s="14">
        <f t="shared" si="3"/>
        <v>-0.76712328767123283</v>
      </c>
      <c r="K14" s="8">
        <f t="shared" si="4"/>
        <v>-80</v>
      </c>
      <c r="L14" s="14">
        <f t="shared" si="5"/>
        <v>-0.82474226804123707</v>
      </c>
    </row>
    <row r="15" spans="1:12" x14ac:dyDescent="0.25">
      <c r="A15" s="6" t="s">
        <v>36</v>
      </c>
      <c r="B15" s="8">
        <v>90</v>
      </c>
      <c r="C15" s="8">
        <v>84</v>
      </c>
      <c r="D15" s="8">
        <v>80</v>
      </c>
      <c r="E15" s="8">
        <v>57</v>
      </c>
      <c r="G15" s="8">
        <f t="shared" si="0"/>
        <v>-4</v>
      </c>
      <c r="H15" s="14">
        <f t="shared" si="1"/>
        <v>-4.7619047619047616E-2</v>
      </c>
      <c r="I15" s="8">
        <f t="shared" si="2"/>
        <v>-23</v>
      </c>
      <c r="J15" s="14">
        <f t="shared" si="3"/>
        <v>-0.28749999999999998</v>
      </c>
      <c r="K15" s="8">
        <f t="shared" si="4"/>
        <v>-27</v>
      </c>
      <c r="L15" s="14">
        <f t="shared" si="5"/>
        <v>-0.32142857142857145</v>
      </c>
    </row>
    <row r="16" spans="1:12" x14ac:dyDescent="0.25">
      <c r="A16" s="6" t="s">
        <v>37</v>
      </c>
      <c r="B16" s="8">
        <v>110</v>
      </c>
      <c r="C16" s="8">
        <v>101</v>
      </c>
      <c r="D16" s="8">
        <v>61</v>
      </c>
      <c r="E16" s="8">
        <v>73</v>
      </c>
      <c r="G16" s="8">
        <f t="shared" si="0"/>
        <v>-40</v>
      </c>
      <c r="H16" s="14">
        <f t="shared" si="1"/>
        <v>-0.39603960396039606</v>
      </c>
      <c r="I16" s="8">
        <f t="shared" si="2"/>
        <v>12</v>
      </c>
      <c r="J16" s="14">
        <f t="shared" si="3"/>
        <v>0.19672131147540983</v>
      </c>
      <c r="K16" s="8">
        <f t="shared" si="4"/>
        <v>-28</v>
      </c>
      <c r="L16" s="14">
        <f t="shared" si="5"/>
        <v>-0.27722772277227725</v>
      </c>
    </row>
    <row r="17" spans="1:12" x14ac:dyDescent="0.25">
      <c r="A17" s="6" t="s">
        <v>38</v>
      </c>
      <c r="B17" s="8">
        <v>83</v>
      </c>
      <c r="C17" s="8">
        <v>95</v>
      </c>
      <c r="D17" s="8">
        <v>48</v>
      </c>
      <c r="E17" s="8">
        <v>84</v>
      </c>
      <c r="G17" s="8">
        <f t="shared" si="0"/>
        <v>-47</v>
      </c>
      <c r="H17" s="14">
        <f t="shared" si="1"/>
        <v>-0.49473684210526314</v>
      </c>
      <c r="I17" s="8">
        <f t="shared" si="2"/>
        <v>36</v>
      </c>
      <c r="J17" s="14">
        <f t="shared" si="3"/>
        <v>0.75</v>
      </c>
      <c r="K17" s="8">
        <f t="shared" si="4"/>
        <v>-11</v>
      </c>
      <c r="L17" s="14">
        <f t="shared" si="5"/>
        <v>-0.11578947368421053</v>
      </c>
    </row>
    <row r="18" spans="1:12" x14ac:dyDescent="0.25">
      <c r="A18" s="6" t="s">
        <v>39</v>
      </c>
      <c r="B18" s="8">
        <v>76</v>
      </c>
      <c r="C18" s="8">
        <v>80</v>
      </c>
      <c r="D18" s="8">
        <v>71</v>
      </c>
      <c r="E18" s="8">
        <v>61</v>
      </c>
      <c r="G18" s="8">
        <f t="shared" si="0"/>
        <v>-9</v>
      </c>
      <c r="H18" s="14">
        <f t="shared" si="1"/>
        <v>-0.1125</v>
      </c>
      <c r="I18" s="8">
        <f t="shared" si="2"/>
        <v>-10</v>
      </c>
      <c r="J18" s="14">
        <f t="shared" si="3"/>
        <v>-0.14084507042253522</v>
      </c>
      <c r="K18" s="8">
        <f t="shared" si="4"/>
        <v>-19</v>
      </c>
      <c r="L18" s="14">
        <f t="shared" si="5"/>
        <v>-0.23749999999999999</v>
      </c>
    </row>
    <row r="19" spans="1:12" x14ac:dyDescent="0.25">
      <c r="A19" s="6" t="s">
        <v>40</v>
      </c>
      <c r="B19" s="8">
        <v>88</v>
      </c>
      <c r="C19" s="8">
        <v>93</v>
      </c>
      <c r="D19" s="8">
        <v>80</v>
      </c>
      <c r="E19" s="8">
        <v>33</v>
      </c>
      <c r="G19" s="8">
        <f t="shared" si="0"/>
        <v>-13</v>
      </c>
      <c r="H19" s="14">
        <f t="shared" si="1"/>
        <v>-0.13978494623655913</v>
      </c>
      <c r="I19" s="8">
        <f t="shared" si="2"/>
        <v>-47</v>
      </c>
      <c r="J19" s="14">
        <f t="shared" si="3"/>
        <v>-0.58750000000000002</v>
      </c>
      <c r="K19" s="8">
        <f t="shared" si="4"/>
        <v>-60</v>
      </c>
      <c r="L19" s="14">
        <f t="shared" si="5"/>
        <v>-0.64516129032258063</v>
      </c>
    </row>
    <row r="20" spans="1:12" x14ac:dyDescent="0.25">
      <c r="A20" s="6" t="s">
        <v>41</v>
      </c>
      <c r="B20" s="8">
        <v>223</v>
      </c>
      <c r="C20" s="8">
        <v>148</v>
      </c>
      <c r="D20" s="8">
        <v>149</v>
      </c>
      <c r="E20" s="8">
        <v>115</v>
      </c>
      <c r="G20" s="8">
        <f t="shared" si="0"/>
        <v>1</v>
      </c>
      <c r="H20" s="14">
        <f t="shared" si="1"/>
        <v>6.7567567567567571E-3</v>
      </c>
      <c r="I20" s="8">
        <f t="shared" si="2"/>
        <v>-34</v>
      </c>
      <c r="J20" s="14">
        <f t="shared" si="3"/>
        <v>-0.22818791946308725</v>
      </c>
      <c r="K20" s="8">
        <f t="shared" si="4"/>
        <v>-33</v>
      </c>
      <c r="L20" s="14">
        <f t="shared" si="5"/>
        <v>-0.22297297297297297</v>
      </c>
    </row>
    <row r="21" spans="1:12" x14ac:dyDescent="0.25">
      <c r="A21" s="6" t="s">
        <v>42</v>
      </c>
      <c r="B21" s="8">
        <v>49</v>
      </c>
      <c r="C21" s="8">
        <v>66</v>
      </c>
      <c r="D21" s="8">
        <v>61</v>
      </c>
      <c r="E21" s="8">
        <v>26</v>
      </c>
      <c r="G21" s="8">
        <f t="shared" si="0"/>
        <v>-5</v>
      </c>
      <c r="H21" s="14">
        <f t="shared" si="1"/>
        <v>-7.575757575757576E-2</v>
      </c>
      <c r="I21" s="8">
        <f t="shared" si="2"/>
        <v>-35</v>
      </c>
      <c r="J21" s="14">
        <f t="shared" si="3"/>
        <v>-0.57377049180327866</v>
      </c>
      <c r="K21" s="8">
        <f t="shared" si="4"/>
        <v>-40</v>
      </c>
      <c r="L21" s="14">
        <f t="shared" si="5"/>
        <v>-0.60606060606060608</v>
      </c>
    </row>
    <row r="22" spans="1:12" x14ac:dyDescent="0.25">
      <c r="A22" s="6" t="s">
        <v>43</v>
      </c>
      <c r="B22" s="8">
        <v>146</v>
      </c>
      <c r="C22" s="8">
        <v>128</v>
      </c>
      <c r="D22" s="8">
        <v>76</v>
      </c>
      <c r="E22" s="8">
        <v>65</v>
      </c>
      <c r="G22" s="8">
        <f t="shared" si="0"/>
        <v>-52</v>
      </c>
      <c r="H22" s="14">
        <f t="shared" si="1"/>
        <v>-0.40625</v>
      </c>
      <c r="I22" s="8">
        <f t="shared" si="2"/>
        <v>-11</v>
      </c>
      <c r="J22" s="14">
        <f t="shared" si="3"/>
        <v>-0.14473684210526316</v>
      </c>
      <c r="K22" s="8">
        <f t="shared" si="4"/>
        <v>-63</v>
      </c>
      <c r="L22" s="14">
        <f t="shared" si="5"/>
        <v>-0.4921875</v>
      </c>
    </row>
    <row r="23" spans="1:12" x14ac:dyDescent="0.25">
      <c r="A23" s="6" t="s">
        <v>44</v>
      </c>
      <c r="B23" s="8">
        <v>49</v>
      </c>
      <c r="C23" s="8">
        <v>46</v>
      </c>
      <c r="D23" s="8">
        <v>53</v>
      </c>
      <c r="E23" s="8">
        <v>49</v>
      </c>
      <c r="G23" s="8">
        <f t="shared" si="0"/>
        <v>7</v>
      </c>
      <c r="H23" s="14">
        <f t="shared" si="1"/>
        <v>0.15217391304347827</v>
      </c>
      <c r="I23" s="8">
        <f t="shared" si="2"/>
        <v>-4</v>
      </c>
      <c r="J23" s="14">
        <f t="shared" si="3"/>
        <v>-7.5471698113207544E-2</v>
      </c>
      <c r="K23" s="8">
        <f t="shared" si="4"/>
        <v>3</v>
      </c>
      <c r="L23" s="14">
        <f t="shared" si="5"/>
        <v>6.5217391304347824E-2</v>
      </c>
    </row>
    <row r="24" spans="1:12" x14ac:dyDescent="0.25">
      <c r="A24" s="6" t="s">
        <v>45</v>
      </c>
      <c r="B24" s="8">
        <v>237</v>
      </c>
      <c r="C24" s="8">
        <v>194</v>
      </c>
      <c r="D24" s="8">
        <v>149</v>
      </c>
      <c r="E24" s="8">
        <v>118</v>
      </c>
      <c r="G24" s="8">
        <f t="shared" si="0"/>
        <v>-45</v>
      </c>
      <c r="H24" s="14">
        <f t="shared" si="1"/>
        <v>-0.23195876288659795</v>
      </c>
      <c r="I24" s="8">
        <f t="shared" si="2"/>
        <v>-31</v>
      </c>
      <c r="J24" s="14">
        <f t="shared" si="3"/>
        <v>-0.20805369127516779</v>
      </c>
      <c r="K24" s="8">
        <f t="shared" si="4"/>
        <v>-76</v>
      </c>
      <c r="L24" s="14">
        <f t="shared" si="5"/>
        <v>-0.39175257731958762</v>
      </c>
    </row>
    <row r="25" spans="1:12" x14ac:dyDescent="0.25">
      <c r="A25" s="6" t="s">
        <v>46</v>
      </c>
      <c r="B25" s="8">
        <v>1143</v>
      </c>
      <c r="C25" s="8">
        <v>1115</v>
      </c>
      <c r="D25" s="8">
        <v>959</v>
      </c>
      <c r="E25" s="8">
        <v>572</v>
      </c>
      <c r="G25" s="8">
        <f t="shared" si="0"/>
        <v>-156</v>
      </c>
      <c r="H25" s="14">
        <f t="shared" si="1"/>
        <v>-0.13991031390134528</v>
      </c>
      <c r="I25" s="8">
        <f t="shared" si="2"/>
        <v>-387</v>
      </c>
      <c r="J25" s="14">
        <f t="shared" si="3"/>
        <v>-0.40354535974973932</v>
      </c>
      <c r="K25" s="8">
        <f t="shared" si="4"/>
        <v>-543</v>
      </c>
      <c r="L25" s="14">
        <f t="shared" si="5"/>
        <v>-0.48699551569506727</v>
      </c>
    </row>
    <row r="26" spans="1:12" x14ac:dyDescent="0.25">
      <c r="A26" s="6" t="s">
        <v>47</v>
      </c>
      <c r="B26" s="8">
        <v>80</v>
      </c>
      <c r="C26" s="8">
        <v>53</v>
      </c>
      <c r="D26" s="8">
        <v>42</v>
      </c>
      <c r="E26" s="8">
        <v>37</v>
      </c>
      <c r="G26" s="8">
        <f t="shared" si="0"/>
        <v>-11</v>
      </c>
      <c r="H26" s="14">
        <f t="shared" si="1"/>
        <v>-0.20754716981132076</v>
      </c>
      <c r="I26" s="8">
        <f t="shared" si="2"/>
        <v>-5</v>
      </c>
      <c r="J26" s="14">
        <f t="shared" si="3"/>
        <v>-0.11904761904761904</v>
      </c>
      <c r="K26" s="8">
        <f t="shared" si="4"/>
        <v>-16</v>
      </c>
      <c r="L26" s="14">
        <f t="shared" si="5"/>
        <v>-0.30188679245283018</v>
      </c>
    </row>
    <row r="27" spans="1:12" x14ac:dyDescent="0.25">
      <c r="A27" s="6" t="s">
        <v>48</v>
      </c>
      <c r="B27" s="8">
        <v>184</v>
      </c>
      <c r="C27" s="8">
        <v>159</v>
      </c>
      <c r="D27" s="8">
        <v>129</v>
      </c>
      <c r="E27" s="8">
        <v>73</v>
      </c>
      <c r="G27" s="8">
        <f t="shared" si="0"/>
        <v>-30</v>
      </c>
      <c r="H27" s="14">
        <f t="shared" si="1"/>
        <v>-0.18867924528301888</v>
      </c>
      <c r="I27" s="8">
        <f t="shared" si="2"/>
        <v>-56</v>
      </c>
      <c r="J27" s="14">
        <f t="shared" si="3"/>
        <v>-0.43410852713178294</v>
      </c>
      <c r="K27" s="8">
        <f t="shared" si="4"/>
        <v>-86</v>
      </c>
      <c r="L27" s="14">
        <f t="shared" si="5"/>
        <v>-0.54088050314465408</v>
      </c>
    </row>
    <row r="28" spans="1:12" x14ac:dyDescent="0.25">
      <c r="A28" s="6" t="s">
        <v>49</v>
      </c>
      <c r="B28" s="8">
        <v>261</v>
      </c>
      <c r="C28" s="8">
        <v>241</v>
      </c>
      <c r="D28" s="8">
        <v>236</v>
      </c>
      <c r="E28" s="8">
        <v>266</v>
      </c>
      <c r="G28" s="8">
        <f t="shared" si="0"/>
        <v>-5</v>
      </c>
      <c r="H28" s="14">
        <f t="shared" si="1"/>
        <v>-2.0746887966804978E-2</v>
      </c>
      <c r="I28" s="8">
        <f t="shared" si="2"/>
        <v>30</v>
      </c>
      <c r="J28" s="14">
        <f t="shared" si="3"/>
        <v>0.1271186440677966</v>
      </c>
      <c r="K28" s="8">
        <f t="shared" si="4"/>
        <v>25</v>
      </c>
      <c r="L28" s="14">
        <f t="shared" si="5"/>
        <v>0.1037344398340249</v>
      </c>
    </row>
    <row r="29" spans="1:12" x14ac:dyDescent="0.25">
      <c r="A29" s="6" t="s">
        <v>50</v>
      </c>
      <c r="B29" s="8">
        <v>100</v>
      </c>
      <c r="C29" s="8">
        <v>70</v>
      </c>
      <c r="D29" s="8">
        <v>88</v>
      </c>
      <c r="E29" s="8">
        <v>74</v>
      </c>
      <c r="G29" s="8">
        <f t="shared" si="0"/>
        <v>18</v>
      </c>
      <c r="H29" s="14">
        <f t="shared" si="1"/>
        <v>0.25714285714285712</v>
      </c>
      <c r="I29" s="8">
        <f t="shared" si="2"/>
        <v>-14</v>
      </c>
      <c r="J29" s="14">
        <f t="shared" si="3"/>
        <v>-0.15909090909090909</v>
      </c>
      <c r="K29" s="8">
        <f t="shared" si="4"/>
        <v>4</v>
      </c>
      <c r="L29" s="14">
        <f t="shared" si="5"/>
        <v>5.7142857142857141E-2</v>
      </c>
    </row>
    <row r="30" spans="1:12" x14ac:dyDescent="0.25">
      <c r="A30" s="6" t="s">
        <v>51</v>
      </c>
      <c r="B30" s="8">
        <v>55</v>
      </c>
      <c r="C30" s="8">
        <v>45</v>
      </c>
      <c r="D30" s="8">
        <v>30</v>
      </c>
      <c r="E30" s="8">
        <v>26</v>
      </c>
      <c r="G30" s="8">
        <f t="shared" si="0"/>
        <v>-15</v>
      </c>
      <c r="H30" s="14">
        <f t="shared" si="1"/>
        <v>-0.33333333333333331</v>
      </c>
      <c r="I30" s="8">
        <f t="shared" si="2"/>
        <v>-4</v>
      </c>
      <c r="J30" s="14">
        <f t="shared" si="3"/>
        <v>-0.13333333333333333</v>
      </c>
      <c r="K30" s="8">
        <f t="shared" si="4"/>
        <v>-19</v>
      </c>
      <c r="L30" s="14">
        <f t="shared" si="5"/>
        <v>-0.42222222222222222</v>
      </c>
    </row>
    <row r="31" spans="1:12" x14ac:dyDescent="0.25">
      <c r="A31" s="6" t="s">
        <v>52</v>
      </c>
      <c r="B31" s="8">
        <v>9</v>
      </c>
      <c r="C31" s="8">
        <v>6</v>
      </c>
      <c r="D31" s="8">
        <v>10</v>
      </c>
      <c r="E31" s="8">
        <v>6</v>
      </c>
      <c r="G31" s="8">
        <f t="shared" si="0"/>
        <v>4</v>
      </c>
      <c r="H31" s="14">
        <f t="shared" si="1"/>
        <v>0.66666666666666663</v>
      </c>
      <c r="I31" s="8">
        <f t="shared" si="2"/>
        <v>-4</v>
      </c>
      <c r="J31" s="14">
        <f t="shared" si="3"/>
        <v>-0.4</v>
      </c>
      <c r="K31" s="8">
        <f t="shared" si="4"/>
        <v>0</v>
      </c>
      <c r="L31" s="14">
        <f t="shared" si="5"/>
        <v>0</v>
      </c>
    </row>
    <row r="32" spans="1:12" x14ac:dyDescent="0.25">
      <c r="A32" s="6" t="s">
        <v>53</v>
      </c>
      <c r="B32" s="8">
        <v>43</v>
      </c>
      <c r="C32" s="8">
        <v>35</v>
      </c>
      <c r="D32" s="8">
        <v>28</v>
      </c>
      <c r="E32" s="8">
        <v>26</v>
      </c>
      <c r="G32" s="8">
        <f t="shared" si="0"/>
        <v>-7</v>
      </c>
      <c r="H32" s="14">
        <f t="shared" si="1"/>
        <v>-0.2</v>
      </c>
      <c r="I32" s="8">
        <f t="shared" si="2"/>
        <v>-2</v>
      </c>
      <c r="J32" s="14">
        <f t="shared" si="3"/>
        <v>-7.1428571428571425E-2</v>
      </c>
      <c r="K32" s="8">
        <f t="shared" si="4"/>
        <v>-9</v>
      </c>
      <c r="L32" s="14">
        <f t="shared" si="5"/>
        <v>-0.25714285714285712</v>
      </c>
    </row>
    <row r="33" spans="1:12" x14ac:dyDescent="0.25">
      <c r="A33" s="6" t="s">
        <v>54</v>
      </c>
      <c r="B33" s="8">
        <v>1194</v>
      </c>
      <c r="C33" s="8">
        <v>969</v>
      </c>
      <c r="D33" s="8">
        <v>969</v>
      </c>
      <c r="E33" s="8">
        <v>683</v>
      </c>
      <c r="G33" s="8">
        <f t="shared" si="0"/>
        <v>0</v>
      </c>
      <c r="H33" s="14">
        <f t="shared" si="1"/>
        <v>0</v>
      </c>
      <c r="I33" s="8">
        <f t="shared" si="2"/>
        <v>-286</v>
      </c>
      <c r="J33" s="14">
        <f t="shared" si="3"/>
        <v>-0.29514963880288958</v>
      </c>
      <c r="K33" s="8">
        <f t="shared" si="4"/>
        <v>-286</v>
      </c>
      <c r="L33" s="14">
        <f t="shared" si="5"/>
        <v>-0.29514963880288958</v>
      </c>
    </row>
    <row r="34" spans="1:12" x14ac:dyDescent="0.25">
      <c r="A34" s="6" t="s">
        <v>55</v>
      </c>
      <c r="B34" s="8">
        <v>343</v>
      </c>
      <c r="C34" s="8">
        <v>253</v>
      </c>
      <c r="D34" s="8">
        <v>225</v>
      </c>
      <c r="E34" s="8">
        <v>163</v>
      </c>
      <c r="G34" s="8">
        <f t="shared" si="0"/>
        <v>-28</v>
      </c>
      <c r="H34" s="14">
        <f t="shared" si="1"/>
        <v>-0.11067193675889328</v>
      </c>
      <c r="I34" s="8">
        <f t="shared" si="2"/>
        <v>-62</v>
      </c>
      <c r="J34" s="14">
        <f t="shared" si="3"/>
        <v>-0.27555555555555555</v>
      </c>
      <c r="K34" s="8">
        <f t="shared" si="4"/>
        <v>-90</v>
      </c>
      <c r="L34" s="14">
        <f t="shared" si="5"/>
        <v>-0.35573122529644269</v>
      </c>
    </row>
    <row r="35" spans="1:12" x14ac:dyDescent="0.25">
      <c r="A35" s="6" t="s">
        <v>56</v>
      </c>
      <c r="B35" s="8">
        <v>1022</v>
      </c>
      <c r="C35" s="8">
        <v>891</v>
      </c>
      <c r="D35" s="8">
        <v>757</v>
      </c>
      <c r="E35" s="8">
        <v>518</v>
      </c>
      <c r="G35" s="8">
        <f t="shared" ref="G35:G60" si="6">D35-C35</f>
        <v>-134</v>
      </c>
      <c r="H35" s="14">
        <f t="shared" ref="H35:H60" si="7">IF(C35&gt;0, G35/C35, 0)</f>
        <v>-0.15039281705948374</v>
      </c>
      <c r="I35" s="8">
        <f t="shared" ref="I35:I60" si="8">E35-D35</f>
        <v>-239</v>
      </c>
      <c r="J35" s="14">
        <f t="shared" ref="J35:J60" si="9">IF(D35&gt;0, I35/D35, 0)</f>
        <v>-0.31571994715984147</v>
      </c>
      <c r="K35" s="8">
        <f t="shared" ref="K35:K60" si="10">E35-C35</f>
        <v>-373</v>
      </c>
      <c r="L35" s="14">
        <f t="shared" ref="L35:L60" si="11">IF(C35&gt;0, K35/C35, 0)</f>
        <v>-0.41863075196408528</v>
      </c>
    </row>
    <row r="36" spans="1:12" x14ac:dyDescent="0.25">
      <c r="A36" s="6" t="s">
        <v>57</v>
      </c>
      <c r="B36" s="8">
        <v>300</v>
      </c>
      <c r="C36" s="8">
        <v>299</v>
      </c>
      <c r="D36" s="8">
        <v>246</v>
      </c>
      <c r="E36" s="8">
        <v>223</v>
      </c>
      <c r="G36" s="8">
        <f t="shared" si="6"/>
        <v>-53</v>
      </c>
      <c r="H36" s="14">
        <f t="shared" si="7"/>
        <v>-0.17725752508361203</v>
      </c>
      <c r="I36" s="8">
        <f t="shared" si="8"/>
        <v>-23</v>
      </c>
      <c r="J36" s="14">
        <f t="shared" si="9"/>
        <v>-9.3495934959349589E-2</v>
      </c>
      <c r="K36" s="8">
        <f t="shared" si="10"/>
        <v>-76</v>
      </c>
      <c r="L36" s="14">
        <f t="shared" si="11"/>
        <v>-0.25418060200668896</v>
      </c>
    </row>
    <row r="37" spans="1:12" x14ac:dyDescent="0.25">
      <c r="A37" s="6" t="s">
        <v>58</v>
      </c>
      <c r="B37" s="8">
        <v>189</v>
      </c>
      <c r="C37" s="8">
        <v>174</v>
      </c>
      <c r="D37" s="8">
        <v>121</v>
      </c>
      <c r="E37" s="8">
        <v>79</v>
      </c>
      <c r="G37" s="8">
        <f t="shared" si="6"/>
        <v>-53</v>
      </c>
      <c r="H37" s="14">
        <f t="shared" si="7"/>
        <v>-0.3045977011494253</v>
      </c>
      <c r="I37" s="8">
        <f t="shared" si="8"/>
        <v>-42</v>
      </c>
      <c r="J37" s="14">
        <f t="shared" si="9"/>
        <v>-0.34710743801652894</v>
      </c>
      <c r="K37" s="8">
        <f t="shared" si="10"/>
        <v>-95</v>
      </c>
      <c r="L37" s="14">
        <f t="shared" si="11"/>
        <v>-0.54597701149425293</v>
      </c>
    </row>
    <row r="38" spans="1:12" x14ac:dyDescent="0.25">
      <c r="A38" s="6" t="s">
        <v>59</v>
      </c>
      <c r="B38" s="8">
        <v>1246</v>
      </c>
      <c r="C38" s="8">
        <v>1096</v>
      </c>
      <c r="D38" s="8">
        <v>869</v>
      </c>
      <c r="E38" s="8">
        <v>583</v>
      </c>
      <c r="G38" s="8">
        <f t="shared" si="6"/>
        <v>-227</v>
      </c>
      <c r="H38" s="14">
        <f t="shared" si="7"/>
        <v>-0.20711678832116789</v>
      </c>
      <c r="I38" s="8">
        <f t="shared" si="8"/>
        <v>-286</v>
      </c>
      <c r="J38" s="14">
        <f t="shared" si="9"/>
        <v>-0.32911392405063289</v>
      </c>
      <c r="K38" s="8">
        <f t="shared" si="10"/>
        <v>-513</v>
      </c>
      <c r="L38" s="14">
        <f t="shared" si="11"/>
        <v>-0.46806569343065696</v>
      </c>
    </row>
    <row r="39" spans="1:12" x14ac:dyDescent="0.25">
      <c r="A39" s="6" t="s">
        <v>60</v>
      </c>
      <c r="B39" s="8">
        <v>252</v>
      </c>
      <c r="C39" s="8">
        <v>242</v>
      </c>
      <c r="D39" s="8">
        <v>199</v>
      </c>
      <c r="E39" s="8">
        <v>185</v>
      </c>
      <c r="G39" s="8">
        <f t="shared" si="6"/>
        <v>-43</v>
      </c>
      <c r="H39" s="14">
        <f t="shared" si="7"/>
        <v>-0.17768595041322313</v>
      </c>
      <c r="I39" s="8">
        <f t="shared" si="8"/>
        <v>-14</v>
      </c>
      <c r="J39" s="14">
        <f t="shared" si="9"/>
        <v>-7.0351758793969849E-2</v>
      </c>
      <c r="K39" s="8">
        <f t="shared" si="10"/>
        <v>-57</v>
      </c>
      <c r="L39" s="14">
        <f t="shared" si="11"/>
        <v>-0.23553719008264462</v>
      </c>
    </row>
    <row r="40" spans="1:12" x14ac:dyDescent="0.25">
      <c r="A40" s="6" t="s">
        <v>61</v>
      </c>
      <c r="B40" s="8">
        <v>103</v>
      </c>
      <c r="C40" s="8">
        <v>94</v>
      </c>
      <c r="D40" s="8">
        <v>84</v>
      </c>
      <c r="E40" s="8">
        <v>52</v>
      </c>
      <c r="G40" s="8">
        <f t="shared" si="6"/>
        <v>-10</v>
      </c>
      <c r="H40" s="14">
        <f t="shared" si="7"/>
        <v>-0.10638297872340426</v>
      </c>
      <c r="I40" s="8">
        <f t="shared" si="8"/>
        <v>-32</v>
      </c>
      <c r="J40" s="14">
        <f t="shared" si="9"/>
        <v>-0.38095238095238093</v>
      </c>
      <c r="K40" s="8">
        <f t="shared" si="10"/>
        <v>-42</v>
      </c>
      <c r="L40" s="14">
        <f t="shared" si="11"/>
        <v>-0.44680851063829785</v>
      </c>
    </row>
    <row r="41" spans="1:12" x14ac:dyDescent="0.25">
      <c r="A41" s="6" t="s">
        <v>62</v>
      </c>
      <c r="B41" s="8">
        <v>25</v>
      </c>
      <c r="C41" s="8">
        <v>35</v>
      </c>
      <c r="D41" s="8">
        <v>22</v>
      </c>
      <c r="E41" s="8">
        <v>30</v>
      </c>
      <c r="G41" s="8">
        <f t="shared" si="6"/>
        <v>-13</v>
      </c>
      <c r="H41" s="14">
        <f t="shared" si="7"/>
        <v>-0.37142857142857144</v>
      </c>
      <c r="I41" s="8">
        <f t="shared" si="8"/>
        <v>8</v>
      </c>
      <c r="J41" s="14">
        <f t="shared" si="9"/>
        <v>0.36363636363636365</v>
      </c>
      <c r="K41" s="8">
        <f t="shared" si="10"/>
        <v>-5</v>
      </c>
      <c r="L41" s="14">
        <f t="shared" si="11"/>
        <v>-0.14285714285714285</v>
      </c>
    </row>
    <row r="42" spans="1:12" x14ac:dyDescent="0.25">
      <c r="A42" s="6" t="s">
        <v>63</v>
      </c>
      <c r="B42" s="8">
        <v>151</v>
      </c>
      <c r="C42" s="8">
        <v>107</v>
      </c>
      <c r="D42" s="8">
        <v>86</v>
      </c>
      <c r="E42" s="8">
        <v>60</v>
      </c>
      <c r="G42" s="8">
        <f t="shared" si="6"/>
        <v>-21</v>
      </c>
      <c r="H42" s="14">
        <f t="shared" si="7"/>
        <v>-0.19626168224299065</v>
      </c>
      <c r="I42" s="8">
        <f t="shared" si="8"/>
        <v>-26</v>
      </c>
      <c r="J42" s="14">
        <f t="shared" si="9"/>
        <v>-0.30232558139534882</v>
      </c>
      <c r="K42" s="8">
        <f t="shared" si="10"/>
        <v>-47</v>
      </c>
      <c r="L42" s="14">
        <f t="shared" si="11"/>
        <v>-0.43925233644859812</v>
      </c>
    </row>
    <row r="43" spans="1:12" x14ac:dyDescent="0.25">
      <c r="A43" s="6" t="s">
        <v>64</v>
      </c>
      <c r="B43" s="8">
        <v>501</v>
      </c>
      <c r="C43" s="8">
        <v>525</v>
      </c>
      <c r="D43" s="8">
        <v>236</v>
      </c>
      <c r="E43" s="8">
        <v>360</v>
      </c>
      <c r="G43" s="8">
        <f t="shared" si="6"/>
        <v>-289</v>
      </c>
      <c r="H43" s="14">
        <f t="shared" si="7"/>
        <v>-0.55047619047619045</v>
      </c>
      <c r="I43" s="8">
        <f t="shared" si="8"/>
        <v>124</v>
      </c>
      <c r="J43" s="14">
        <f t="shared" si="9"/>
        <v>0.52542372881355937</v>
      </c>
      <c r="K43" s="8">
        <f t="shared" si="10"/>
        <v>-165</v>
      </c>
      <c r="L43" s="14">
        <f t="shared" si="11"/>
        <v>-0.31428571428571428</v>
      </c>
    </row>
    <row r="44" spans="1:12" x14ac:dyDescent="0.25">
      <c r="A44" s="6" t="s">
        <v>65</v>
      </c>
      <c r="B44" s="8">
        <v>68</v>
      </c>
      <c r="C44" s="8">
        <v>48</v>
      </c>
      <c r="D44" s="8">
        <v>69</v>
      </c>
      <c r="E44" s="8">
        <v>192</v>
      </c>
      <c r="G44" s="8">
        <f t="shared" si="6"/>
        <v>21</v>
      </c>
      <c r="H44" s="14">
        <f t="shared" si="7"/>
        <v>0.4375</v>
      </c>
      <c r="I44" s="8">
        <f t="shared" si="8"/>
        <v>123</v>
      </c>
      <c r="J44" s="14">
        <f t="shared" si="9"/>
        <v>1.7826086956521738</v>
      </c>
      <c r="K44" s="8">
        <f t="shared" si="10"/>
        <v>144</v>
      </c>
      <c r="L44" s="14">
        <f t="shared" si="11"/>
        <v>3</v>
      </c>
    </row>
    <row r="45" spans="1:12" x14ac:dyDescent="0.25">
      <c r="A45" s="6" t="s">
        <v>66</v>
      </c>
      <c r="B45" s="8">
        <v>274</v>
      </c>
      <c r="C45" s="8">
        <v>247</v>
      </c>
      <c r="D45" s="8">
        <v>202</v>
      </c>
      <c r="E45" s="8">
        <v>132</v>
      </c>
      <c r="G45" s="8">
        <f t="shared" si="6"/>
        <v>-45</v>
      </c>
      <c r="H45" s="14">
        <f t="shared" si="7"/>
        <v>-0.18218623481781376</v>
      </c>
      <c r="I45" s="8">
        <f t="shared" si="8"/>
        <v>-70</v>
      </c>
      <c r="J45" s="14">
        <f t="shared" si="9"/>
        <v>-0.34653465346534651</v>
      </c>
      <c r="K45" s="8">
        <f t="shared" si="10"/>
        <v>-115</v>
      </c>
      <c r="L45" s="14">
        <f t="shared" si="11"/>
        <v>-0.46558704453441296</v>
      </c>
    </row>
    <row r="46" spans="1:12" x14ac:dyDescent="0.25">
      <c r="A46" s="6" t="s">
        <v>67</v>
      </c>
      <c r="B46" s="8">
        <v>473</v>
      </c>
      <c r="C46" s="8">
        <v>508</v>
      </c>
      <c r="D46" s="8">
        <v>426</v>
      </c>
      <c r="E46" s="8">
        <v>291</v>
      </c>
      <c r="G46" s="8">
        <f t="shared" si="6"/>
        <v>-82</v>
      </c>
      <c r="H46" s="14">
        <f t="shared" si="7"/>
        <v>-0.16141732283464566</v>
      </c>
      <c r="I46" s="8">
        <f t="shared" si="8"/>
        <v>-135</v>
      </c>
      <c r="J46" s="14">
        <f t="shared" si="9"/>
        <v>-0.31690140845070425</v>
      </c>
      <c r="K46" s="8">
        <f t="shared" si="10"/>
        <v>-217</v>
      </c>
      <c r="L46" s="14">
        <f t="shared" si="11"/>
        <v>-0.42716535433070868</v>
      </c>
    </row>
    <row r="47" spans="1:12" x14ac:dyDescent="0.25">
      <c r="A47" s="6" t="s">
        <v>68</v>
      </c>
      <c r="B47" s="8">
        <v>23</v>
      </c>
      <c r="C47" s="8">
        <v>26</v>
      </c>
      <c r="D47" s="8">
        <v>24</v>
      </c>
      <c r="E47" s="8">
        <v>19</v>
      </c>
      <c r="G47" s="8">
        <f t="shared" si="6"/>
        <v>-2</v>
      </c>
      <c r="H47" s="14">
        <f t="shared" si="7"/>
        <v>-7.6923076923076927E-2</v>
      </c>
      <c r="I47" s="8">
        <f t="shared" si="8"/>
        <v>-5</v>
      </c>
      <c r="J47" s="14">
        <f t="shared" si="9"/>
        <v>-0.20833333333333334</v>
      </c>
      <c r="K47" s="8">
        <f t="shared" si="10"/>
        <v>-7</v>
      </c>
      <c r="L47" s="14">
        <f t="shared" si="11"/>
        <v>-0.26923076923076922</v>
      </c>
    </row>
    <row r="48" spans="1:12" x14ac:dyDescent="0.25">
      <c r="A48" s="6" t="s">
        <v>69</v>
      </c>
      <c r="B48" s="8">
        <v>53</v>
      </c>
      <c r="C48" s="8">
        <v>56</v>
      </c>
      <c r="D48" s="8">
        <v>51</v>
      </c>
      <c r="E48" s="8">
        <v>41</v>
      </c>
      <c r="G48" s="8">
        <f t="shared" si="6"/>
        <v>-5</v>
      </c>
      <c r="H48" s="14">
        <f t="shared" si="7"/>
        <v>-8.9285714285714288E-2</v>
      </c>
      <c r="I48" s="8">
        <f t="shared" si="8"/>
        <v>-10</v>
      </c>
      <c r="J48" s="14">
        <f t="shared" si="9"/>
        <v>-0.19607843137254902</v>
      </c>
      <c r="K48" s="8">
        <f t="shared" si="10"/>
        <v>-15</v>
      </c>
      <c r="L48" s="14">
        <f t="shared" si="11"/>
        <v>-0.26785714285714285</v>
      </c>
    </row>
    <row r="49" spans="1:12" x14ac:dyDescent="0.25">
      <c r="A49" s="6" t="s">
        <v>70</v>
      </c>
      <c r="B49" s="8">
        <v>880</v>
      </c>
      <c r="C49" s="8">
        <v>733</v>
      </c>
      <c r="D49" s="8">
        <v>626</v>
      </c>
      <c r="E49" s="8">
        <v>479</v>
      </c>
      <c r="G49" s="8">
        <f t="shared" si="6"/>
        <v>-107</v>
      </c>
      <c r="H49" s="14">
        <f t="shared" si="7"/>
        <v>-0.14597544338335608</v>
      </c>
      <c r="I49" s="8">
        <f t="shared" si="8"/>
        <v>-147</v>
      </c>
      <c r="J49" s="14">
        <f t="shared" si="9"/>
        <v>-0.23482428115015974</v>
      </c>
      <c r="K49" s="8">
        <f t="shared" si="10"/>
        <v>-254</v>
      </c>
      <c r="L49" s="14">
        <f t="shared" si="11"/>
        <v>-0.34652114597544337</v>
      </c>
    </row>
    <row r="50" spans="1:12" x14ac:dyDescent="0.25">
      <c r="A50" s="6" t="s">
        <v>71</v>
      </c>
      <c r="B50" s="8">
        <v>8</v>
      </c>
      <c r="C50" s="8">
        <v>25</v>
      </c>
      <c r="D50" s="8">
        <v>16</v>
      </c>
      <c r="E50" s="8">
        <v>25</v>
      </c>
      <c r="G50" s="8">
        <f t="shared" si="6"/>
        <v>-9</v>
      </c>
      <c r="H50" s="14">
        <f t="shared" si="7"/>
        <v>-0.36</v>
      </c>
      <c r="I50" s="8">
        <f t="shared" si="8"/>
        <v>9</v>
      </c>
      <c r="J50" s="14">
        <f t="shared" si="9"/>
        <v>0.5625</v>
      </c>
      <c r="K50" s="8">
        <f t="shared" si="10"/>
        <v>0</v>
      </c>
      <c r="L50" s="14">
        <f t="shared" si="11"/>
        <v>0</v>
      </c>
    </row>
    <row r="51" spans="1:12" x14ac:dyDescent="0.25">
      <c r="A51" s="6" t="s">
        <v>72</v>
      </c>
      <c r="B51" s="8">
        <v>221</v>
      </c>
      <c r="C51" s="8">
        <v>254</v>
      </c>
      <c r="D51" s="8">
        <v>268</v>
      </c>
      <c r="E51" s="8">
        <v>185</v>
      </c>
      <c r="G51" s="8">
        <f t="shared" si="6"/>
        <v>14</v>
      </c>
      <c r="H51" s="14">
        <f t="shared" si="7"/>
        <v>5.5118110236220472E-2</v>
      </c>
      <c r="I51" s="8">
        <f t="shared" si="8"/>
        <v>-83</v>
      </c>
      <c r="J51" s="14">
        <f t="shared" si="9"/>
        <v>-0.30970149253731344</v>
      </c>
      <c r="K51" s="8">
        <f t="shared" si="10"/>
        <v>-69</v>
      </c>
      <c r="L51" s="14">
        <f t="shared" si="11"/>
        <v>-0.27165354330708663</v>
      </c>
    </row>
    <row r="52" spans="1:12" x14ac:dyDescent="0.25">
      <c r="A52" s="6" t="s">
        <v>73</v>
      </c>
      <c r="B52" s="8">
        <v>151</v>
      </c>
      <c r="C52" s="8">
        <v>102</v>
      </c>
      <c r="D52" s="8">
        <v>107</v>
      </c>
      <c r="E52" s="8">
        <v>72</v>
      </c>
      <c r="G52" s="8">
        <f t="shared" si="6"/>
        <v>5</v>
      </c>
      <c r="H52" s="14">
        <f t="shared" si="7"/>
        <v>4.9019607843137254E-2</v>
      </c>
      <c r="I52" s="8">
        <f t="shared" si="8"/>
        <v>-35</v>
      </c>
      <c r="J52" s="14">
        <f t="shared" si="9"/>
        <v>-0.32710280373831774</v>
      </c>
      <c r="K52" s="8">
        <f t="shared" si="10"/>
        <v>-30</v>
      </c>
      <c r="L52" s="14">
        <f t="shared" si="11"/>
        <v>-0.29411764705882354</v>
      </c>
    </row>
    <row r="53" spans="1:12" x14ac:dyDescent="0.25">
      <c r="A53" s="6" t="s">
        <v>74</v>
      </c>
      <c r="B53" s="8">
        <v>2</v>
      </c>
      <c r="C53" s="8">
        <v>1</v>
      </c>
      <c r="D53" s="8">
        <v>3</v>
      </c>
      <c r="E53" s="8">
        <v>3</v>
      </c>
      <c r="G53" s="8">
        <f t="shared" si="6"/>
        <v>2</v>
      </c>
      <c r="H53" s="14">
        <f t="shared" si="7"/>
        <v>2</v>
      </c>
      <c r="I53" s="8">
        <f t="shared" si="8"/>
        <v>0</v>
      </c>
      <c r="J53" s="14">
        <f t="shared" si="9"/>
        <v>0</v>
      </c>
      <c r="K53" s="8">
        <f t="shared" si="10"/>
        <v>2</v>
      </c>
      <c r="L53" s="14">
        <f t="shared" si="11"/>
        <v>2</v>
      </c>
    </row>
    <row r="54" spans="1:12" x14ac:dyDescent="0.25">
      <c r="A54" s="6" t="s">
        <v>75</v>
      </c>
      <c r="B54" s="8">
        <v>1</v>
      </c>
      <c r="C54" s="8">
        <v>4</v>
      </c>
      <c r="D54" s="8">
        <v>0</v>
      </c>
      <c r="E54" s="8">
        <v>0</v>
      </c>
      <c r="G54" s="8">
        <f t="shared" si="6"/>
        <v>-4</v>
      </c>
      <c r="H54" s="14">
        <f t="shared" si="7"/>
        <v>-1</v>
      </c>
      <c r="I54" s="8">
        <f t="shared" si="8"/>
        <v>0</v>
      </c>
      <c r="J54" s="14">
        <f t="shared" si="9"/>
        <v>0</v>
      </c>
      <c r="K54" s="8">
        <f t="shared" si="10"/>
        <v>-4</v>
      </c>
      <c r="L54" s="14">
        <f t="shared" si="11"/>
        <v>-1</v>
      </c>
    </row>
    <row r="55" spans="1:12" x14ac:dyDescent="0.25">
      <c r="A55" s="6" t="s">
        <v>76</v>
      </c>
      <c r="B55" s="8">
        <v>0</v>
      </c>
      <c r="C55" s="8">
        <v>0</v>
      </c>
      <c r="D55" s="8">
        <v>0</v>
      </c>
      <c r="E55" s="8">
        <v>0</v>
      </c>
      <c r="G55" s="8">
        <f t="shared" si="6"/>
        <v>0</v>
      </c>
      <c r="H55" s="14">
        <f t="shared" si="7"/>
        <v>0</v>
      </c>
      <c r="I55" s="8">
        <f t="shared" si="8"/>
        <v>0</v>
      </c>
      <c r="J55" s="14">
        <f t="shared" si="9"/>
        <v>0</v>
      </c>
      <c r="K55" s="8">
        <f t="shared" si="10"/>
        <v>0</v>
      </c>
      <c r="L55" s="14">
        <f t="shared" si="11"/>
        <v>0</v>
      </c>
    </row>
    <row r="56" spans="1:12" x14ac:dyDescent="0.25">
      <c r="A56" s="6" t="s">
        <v>77</v>
      </c>
      <c r="B56" s="8">
        <v>0</v>
      </c>
      <c r="C56" s="8">
        <v>0</v>
      </c>
      <c r="D56" s="8">
        <v>0</v>
      </c>
      <c r="E56" s="8">
        <v>0</v>
      </c>
      <c r="G56" s="8">
        <f t="shared" si="6"/>
        <v>0</v>
      </c>
      <c r="H56" s="14">
        <f t="shared" si="7"/>
        <v>0</v>
      </c>
      <c r="I56" s="8">
        <f t="shared" si="8"/>
        <v>0</v>
      </c>
      <c r="J56" s="14">
        <f t="shared" si="9"/>
        <v>0</v>
      </c>
      <c r="K56" s="8">
        <f t="shared" si="10"/>
        <v>0</v>
      </c>
      <c r="L56" s="14">
        <f t="shared" si="11"/>
        <v>0</v>
      </c>
    </row>
    <row r="57" spans="1:12" x14ac:dyDescent="0.25">
      <c r="A57" s="6" t="s">
        <v>78</v>
      </c>
      <c r="B57" s="8">
        <v>0</v>
      </c>
      <c r="C57" s="8">
        <v>0</v>
      </c>
      <c r="D57" s="8">
        <v>0</v>
      </c>
      <c r="E57" s="8">
        <v>0</v>
      </c>
      <c r="G57" s="8">
        <f t="shared" si="6"/>
        <v>0</v>
      </c>
      <c r="H57" s="14">
        <f t="shared" si="7"/>
        <v>0</v>
      </c>
      <c r="I57" s="8">
        <f t="shared" si="8"/>
        <v>0</v>
      </c>
      <c r="J57" s="14">
        <f t="shared" si="9"/>
        <v>0</v>
      </c>
      <c r="K57" s="8">
        <f t="shared" si="10"/>
        <v>0</v>
      </c>
      <c r="L57" s="14">
        <f t="shared" si="11"/>
        <v>0</v>
      </c>
    </row>
    <row r="58" spans="1:12" x14ac:dyDescent="0.25">
      <c r="A58" s="6" t="s">
        <v>79</v>
      </c>
      <c r="B58" s="8">
        <v>0</v>
      </c>
      <c r="C58" s="8">
        <v>0</v>
      </c>
      <c r="D58" s="8">
        <v>0</v>
      </c>
      <c r="E58" s="8">
        <v>1</v>
      </c>
      <c r="G58" s="8">
        <f t="shared" si="6"/>
        <v>0</v>
      </c>
      <c r="H58" s="14">
        <f t="shared" si="7"/>
        <v>0</v>
      </c>
      <c r="I58" s="8">
        <f t="shared" si="8"/>
        <v>1</v>
      </c>
      <c r="J58" s="14">
        <f t="shared" si="9"/>
        <v>0</v>
      </c>
      <c r="K58" s="8">
        <f t="shared" si="10"/>
        <v>1</v>
      </c>
      <c r="L58" s="14">
        <f t="shared" si="11"/>
        <v>0</v>
      </c>
    </row>
    <row r="59" spans="1:12" x14ac:dyDescent="0.25">
      <c r="A59" s="6" t="s">
        <v>80</v>
      </c>
      <c r="B59" s="8">
        <v>0</v>
      </c>
      <c r="C59" s="8">
        <v>0</v>
      </c>
      <c r="D59" s="8">
        <v>0</v>
      </c>
      <c r="E59" s="8">
        <v>0</v>
      </c>
      <c r="G59" s="8">
        <f t="shared" si="6"/>
        <v>0</v>
      </c>
      <c r="H59" s="14">
        <f t="shared" si="7"/>
        <v>0</v>
      </c>
      <c r="I59" s="8">
        <f t="shared" si="8"/>
        <v>0</v>
      </c>
      <c r="J59" s="14">
        <f t="shared" si="9"/>
        <v>0</v>
      </c>
      <c r="K59" s="8">
        <f t="shared" si="10"/>
        <v>0</v>
      </c>
      <c r="L59" s="14">
        <f t="shared" si="11"/>
        <v>0</v>
      </c>
    </row>
    <row r="60" spans="1:12" s="2" customFormat="1" x14ac:dyDescent="0.25">
      <c r="A60" s="22" t="s">
        <v>85</v>
      </c>
      <c r="B60" s="20">
        <f>SUM(B3:B59)</f>
        <v>14230</v>
      </c>
      <c r="C60" s="23">
        <f>SUM(C3:C59)</f>
        <v>12887</v>
      </c>
      <c r="D60" s="23">
        <f>SUM(D3:D59)</f>
        <v>10685</v>
      </c>
      <c r="E60" s="23">
        <f>SUM(E3:E59)</f>
        <v>7917</v>
      </c>
      <c r="F60" s="25"/>
      <c r="G60" s="23">
        <f t="shared" si="6"/>
        <v>-2202</v>
      </c>
      <c r="H60" s="21">
        <f t="shared" si="7"/>
        <v>-0.17086986886009156</v>
      </c>
      <c r="I60" s="23">
        <f t="shared" si="8"/>
        <v>-2768</v>
      </c>
      <c r="J60" s="21">
        <f t="shared" si="9"/>
        <v>-0.25905474964904074</v>
      </c>
      <c r="K60" s="23">
        <f t="shared" si="10"/>
        <v>-4970</v>
      </c>
      <c r="L60" s="21">
        <f t="shared" si="11"/>
        <v>-0.38565996740901681</v>
      </c>
    </row>
    <row r="61" spans="1:12" s="16" customFormat="1" x14ac:dyDescent="0.25">
      <c r="B61" s="12"/>
      <c r="C61" s="7"/>
      <c r="D61" s="7"/>
      <c r="E61" s="7"/>
      <c r="G61" s="9"/>
      <c r="H61" s="10"/>
      <c r="I61" s="9"/>
      <c r="J61" s="10"/>
      <c r="K61" s="12"/>
      <c r="L61" s="13"/>
    </row>
    <row r="120" spans="2:12" s="16" customFormat="1" x14ac:dyDescent="0.25">
      <c r="B120" s="12"/>
      <c r="C120" s="7"/>
      <c r="D120" s="7"/>
      <c r="E120" s="7"/>
      <c r="G120" s="1"/>
      <c r="H120" s="1"/>
      <c r="I120" s="1"/>
      <c r="J120" s="1"/>
      <c r="K120" s="1"/>
      <c r="L120" s="1"/>
    </row>
    <row r="179" spans="2:12" s="16" customFormat="1" x14ac:dyDescent="0.25">
      <c r="B179" s="12"/>
      <c r="C179" s="7"/>
      <c r="D179" s="7"/>
      <c r="E179" s="7"/>
      <c r="G179" s="1"/>
      <c r="H179" s="1"/>
      <c r="I179" s="1"/>
      <c r="J179" s="1"/>
      <c r="K179" s="1"/>
      <c r="L179" s="1"/>
    </row>
    <row r="238" spans="1:5" x14ac:dyDescent="0.25">
      <c r="A238" s="6"/>
      <c r="B238" s="12"/>
      <c r="C238" s="4"/>
      <c r="D238" s="4"/>
      <c r="E238" s="4"/>
    </row>
    <row r="297" spans="2:12" s="16" customFormat="1" x14ac:dyDescent="0.25">
      <c r="B297" s="12"/>
      <c r="C297" s="7"/>
      <c r="D297" s="7"/>
      <c r="E297" s="7"/>
      <c r="G297" s="1"/>
      <c r="H297" s="1"/>
      <c r="I297" s="1"/>
      <c r="J297" s="1"/>
      <c r="K297" s="1"/>
      <c r="L297" s="1"/>
    </row>
    <row r="356" spans="1:5" x14ac:dyDescent="0.25">
      <c r="A356" s="6"/>
      <c r="B356" s="12"/>
      <c r="C356" s="4"/>
      <c r="D356" s="4"/>
      <c r="E356" s="4"/>
    </row>
  </sheetData>
  <autoFilter ref="A2:L2" xr:uid="{48FA4729-5AB1-42D2-A732-958E8E24AF72}"/>
  <mergeCells count="3">
    <mergeCell ref="G1:H1"/>
    <mergeCell ref="I1:J1"/>
    <mergeCell ref="K1:L1"/>
  </mergeCells>
  <conditionalFormatting sqref="H3:H59">
    <cfRule type="cellIs" dxfId="450" priority="142" operator="lessThan">
      <formula>-0.2</formula>
    </cfRule>
    <cfRule type="cellIs" dxfId="449" priority="143" operator="between">
      <formula>-0.1</formula>
      <formula>-0.1999</formula>
    </cfRule>
  </conditionalFormatting>
  <conditionalFormatting sqref="H3:H59">
    <cfRule type="cellIs" dxfId="448" priority="139" operator="greaterThan">
      <formula>0.2</formula>
    </cfRule>
    <cfRule type="cellIs" dxfId="447" priority="140" operator="between">
      <formula>0.1</formula>
      <formula>0.1999</formula>
    </cfRule>
    <cfRule type="cellIs" dxfId="446" priority="141" operator="greaterThan">
      <formula>0</formula>
    </cfRule>
    <cfRule type="cellIs" dxfId="445" priority="144" operator="lessThan">
      <formula>0</formula>
    </cfRule>
  </conditionalFormatting>
  <conditionalFormatting sqref="J3:J59">
    <cfRule type="cellIs" dxfId="444" priority="136" operator="lessThan">
      <formula>-0.2</formula>
    </cfRule>
    <cfRule type="cellIs" dxfId="443" priority="137" operator="between">
      <formula>-0.1</formula>
      <formula>-0.1999</formula>
    </cfRule>
  </conditionalFormatting>
  <conditionalFormatting sqref="J3:J59">
    <cfRule type="cellIs" dxfId="442" priority="133" operator="greaterThan">
      <formula>0.2</formula>
    </cfRule>
    <cfRule type="cellIs" dxfId="441" priority="134" operator="between">
      <formula>0.1</formula>
      <formula>0.1999</formula>
    </cfRule>
    <cfRule type="cellIs" dxfId="440" priority="135" operator="greaterThan">
      <formula>0</formula>
    </cfRule>
    <cfRule type="cellIs" dxfId="439" priority="138" operator="lessThan">
      <formula>0</formula>
    </cfRule>
  </conditionalFormatting>
  <conditionalFormatting sqref="L3:L59">
    <cfRule type="cellIs" dxfId="438" priority="130" operator="lessThan">
      <formula>-0.2</formula>
    </cfRule>
    <cfRule type="cellIs" dxfId="437" priority="131" operator="between">
      <formula>-0.1</formula>
      <formula>-0.1999</formula>
    </cfRule>
  </conditionalFormatting>
  <conditionalFormatting sqref="L3:L59">
    <cfRule type="cellIs" dxfId="436" priority="127" operator="greaterThan">
      <formula>0.2</formula>
    </cfRule>
    <cfRule type="cellIs" dxfId="435" priority="128" operator="between">
      <formula>0.1</formula>
      <formula>0.1999</formula>
    </cfRule>
    <cfRule type="cellIs" dxfId="434" priority="129" operator="greaterThan">
      <formula>0</formula>
    </cfRule>
    <cfRule type="cellIs" dxfId="433" priority="132" operator="lessThan">
      <formula>0</formula>
    </cfRule>
  </conditionalFormatting>
  <conditionalFormatting sqref="H60">
    <cfRule type="cellIs" dxfId="432" priority="16" operator="lessThan">
      <formula>-0.2</formula>
    </cfRule>
    <cfRule type="cellIs" dxfId="431" priority="17" operator="between">
      <formula>-0.1</formula>
      <formula>-0.1999</formula>
    </cfRule>
  </conditionalFormatting>
  <conditionalFormatting sqref="H60">
    <cfRule type="cellIs" dxfId="430" priority="13" operator="greaterThan">
      <formula>0.2</formula>
    </cfRule>
    <cfRule type="cellIs" dxfId="429" priority="14" operator="between">
      <formula>0.1</formula>
      <formula>0.1999</formula>
    </cfRule>
    <cfRule type="cellIs" dxfId="428" priority="15" operator="greaterThan">
      <formula>0</formula>
    </cfRule>
    <cfRule type="cellIs" dxfId="427" priority="18" operator="lessThan">
      <formula>0</formula>
    </cfRule>
  </conditionalFormatting>
  <conditionalFormatting sqref="J60">
    <cfRule type="cellIs" dxfId="426" priority="10" operator="lessThan">
      <formula>-0.2</formula>
    </cfRule>
    <cfRule type="cellIs" dxfId="425" priority="11" operator="between">
      <formula>-0.1</formula>
      <formula>-0.1999</formula>
    </cfRule>
  </conditionalFormatting>
  <conditionalFormatting sqref="J60">
    <cfRule type="cellIs" dxfId="424" priority="7" operator="greaterThan">
      <formula>0.2</formula>
    </cfRule>
    <cfRule type="cellIs" dxfId="423" priority="8" operator="between">
      <formula>0.1</formula>
      <formula>0.1999</formula>
    </cfRule>
    <cfRule type="cellIs" dxfId="422" priority="9" operator="greaterThan">
      <formula>0</formula>
    </cfRule>
    <cfRule type="cellIs" dxfId="421" priority="12" operator="lessThan">
      <formula>0</formula>
    </cfRule>
  </conditionalFormatting>
  <conditionalFormatting sqref="L60">
    <cfRule type="cellIs" dxfId="420" priority="4" operator="lessThan">
      <formula>-0.2</formula>
    </cfRule>
    <cfRule type="cellIs" dxfId="419" priority="5" operator="between">
      <formula>-0.1</formula>
      <formula>-0.1999</formula>
    </cfRule>
  </conditionalFormatting>
  <conditionalFormatting sqref="L60">
    <cfRule type="cellIs" dxfId="418" priority="1" operator="greaterThan">
      <formula>0.2</formula>
    </cfRule>
    <cfRule type="cellIs" dxfId="417" priority="2" operator="between">
      <formula>0.1</formula>
      <formula>0.1999</formula>
    </cfRule>
    <cfRule type="cellIs" dxfId="416" priority="3" operator="greaterThan">
      <formula>0</formula>
    </cfRule>
    <cfRule type="cellIs" dxfId="415" priority="6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68816-A2BE-481D-8A5F-1B183C547AE3}">
  <sheetPr>
    <tabColor theme="0" tint="-0.34998626667073579"/>
  </sheetPr>
  <dimension ref="A1:L60"/>
  <sheetViews>
    <sheetView workbookViewId="0">
      <pane xSplit="1" ySplit="2" topLeftCell="B3" activePane="bottomRight" state="frozenSplit"/>
      <selection pane="topRight" activeCell="N1" sqref="N1"/>
      <selection pane="bottomLeft" activeCell="A16" sqref="A16"/>
      <selection pane="bottomRight" activeCell="L13" sqref="L13"/>
    </sheetView>
  </sheetViews>
  <sheetFormatPr defaultRowHeight="15" x14ac:dyDescent="0.25"/>
  <cols>
    <col min="1" max="1" width="23.7109375" style="2" bestFit="1" customWidth="1"/>
    <col min="2" max="7" width="9.140625" style="2"/>
    <col min="8" max="8" width="9.7109375" style="2" customWidth="1"/>
    <col min="9" max="9" width="9.140625" style="2"/>
    <col min="10" max="10" width="10" style="2" customWidth="1"/>
    <col min="11" max="11" width="9.140625" style="2"/>
    <col min="12" max="12" width="10.28515625" style="2" customWidth="1"/>
    <col min="13" max="16384" width="9.140625" style="2"/>
  </cols>
  <sheetData>
    <row r="1" spans="1:12" ht="30" customHeight="1" thickBot="1" x14ac:dyDescent="0.3">
      <c r="A1" s="6"/>
      <c r="B1" s="6"/>
      <c r="C1" s="6"/>
      <c r="D1" s="6"/>
      <c r="E1" s="6"/>
      <c r="G1" s="83" t="s">
        <v>89</v>
      </c>
      <c r="H1" s="83"/>
      <c r="I1" s="83" t="s">
        <v>86</v>
      </c>
      <c r="J1" s="83"/>
      <c r="K1" s="84" t="s">
        <v>90</v>
      </c>
      <c r="L1" s="84"/>
    </row>
    <row r="2" spans="1:12" ht="15.75" thickBot="1" x14ac:dyDescent="0.3">
      <c r="A2" s="69" t="s">
        <v>93</v>
      </c>
      <c r="B2" s="31">
        <v>2017</v>
      </c>
      <c r="C2" s="32">
        <v>2018</v>
      </c>
      <c r="D2" s="32">
        <v>2019</v>
      </c>
      <c r="E2" s="33">
        <v>2020</v>
      </c>
      <c r="G2" s="34" t="s">
        <v>87</v>
      </c>
      <c r="H2" s="34" t="s">
        <v>88</v>
      </c>
      <c r="I2" s="34" t="s">
        <v>87</v>
      </c>
      <c r="J2" s="34" t="s">
        <v>88</v>
      </c>
      <c r="K2" s="34" t="s">
        <v>87</v>
      </c>
      <c r="L2" s="34" t="s">
        <v>88</v>
      </c>
    </row>
    <row r="3" spans="1:12" customFormat="1" x14ac:dyDescent="0.25">
      <c r="A3" s="15" t="s">
        <v>24</v>
      </c>
      <c r="B3" s="49">
        <v>535</v>
      </c>
      <c r="C3" s="49">
        <v>447</v>
      </c>
      <c r="D3" s="49">
        <v>453</v>
      </c>
      <c r="E3" s="8">
        <v>291</v>
      </c>
      <c r="G3" s="8">
        <f t="shared" ref="G3:G34" si="0">D3-C3</f>
        <v>6</v>
      </c>
      <c r="H3" s="14">
        <f t="shared" ref="H3:H34" si="1">IF(C3&gt;0, G3/C3, 0)</f>
        <v>1.3422818791946308E-2</v>
      </c>
      <c r="I3" s="8">
        <f t="shared" ref="I3:I34" si="2">E3-D3</f>
        <v>-162</v>
      </c>
      <c r="J3" s="14">
        <f t="shared" ref="J3:J34" si="3">IF(D3&gt;0, I3/D3, 0)</f>
        <v>-0.35761589403973509</v>
      </c>
      <c r="K3" s="8">
        <f t="shared" ref="K3:K34" si="4">E3-C3</f>
        <v>-156</v>
      </c>
      <c r="L3" s="14">
        <f t="shared" ref="L3:L34" si="5">IF(C3&gt;0, K3/C3, 0)</f>
        <v>-0.34899328859060402</v>
      </c>
    </row>
    <row r="4" spans="1:12" customFormat="1" x14ac:dyDescent="0.25">
      <c r="A4" s="6" t="s">
        <v>25</v>
      </c>
      <c r="B4" s="8">
        <v>275</v>
      </c>
      <c r="C4" s="8">
        <v>258</v>
      </c>
      <c r="D4" s="8">
        <v>176</v>
      </c>
      <c r="E4" s="8">
        <v>99</v>
      </c>
      <c r="G4" s="8">
        <f t="shared" si="0"/>
        <v>-82</v>
      </c>
      <c r="H4" s="14">
        <f t="shared" si="1"/>
        <v>-0.31782945736434109</v>
      </c>
      <c r="I4" s="8">
        <f t="shared" si="2"/>
        <v>-77</v>
      </c>
      <c r="J4" s="14">
        <f t="shared" si="3"/>
        <v>-0.4375</v>
      </c>
      <c r="K4" s="8">
        <f t="shared" si="4"/>
        <v>-159</v>
      </c>
      <c r="L4" s="14">
        <f t="shared" si="5"/>
        <v>-0.61627906976744184</v>
      </c>
    </row>
    <row r="5" spans="1:12" customFormat="1" x14ac:dyDescent="0.25">
      <c r="A5" s="6" t="s">
        <v>26</v>
      </c>
      <c r="B5" s="8">
        <v>991</v>
      </c>
      <c r="C5" s="8">
        <v>858</v>
      </c>
      <c r="D5" s="8">
        <v>812</v>
      </c>
      <c r="E5" s="8">
        <v>433</v>
      </c>
      <c r="G5" s="8">
        <f t="shared" si="0"/>
        <v>-46</v>
      </c>
      <c r="H5" s="14">
        <f t="shared" si="1"/>
        <v>-5.3613053613053616E-2</v>
      </c>
      <c r="I5" s="8">
        <f t="shared" si="2"/>
        <v>-379</v>
      </c>
      <c r="J5" s="14">
        <f t="shared" si="3"/>
        <v>-0.46674876847290642</v>
      </c>
      <c r="K5" s="8">
        <f t="shared" si="4"/>
        <v>-425</v>
      </c>
      <c r="L5" s="14">
        <f t="shared" si="5"/>
        <v>-0.49533799533799533</v>
      </c>
    </row>
    <row r="6" spans="1:12" customFormat="1" x14ac:dyDescent="0.25">
      <c r="A6" s="6" t="s">
        <v>27</v>
      </c>
      <c r="B6" s="8">
        <v>515</v>
      </c>
      <c r="C6" s="8">
        <v>474</v>
      </c>
      <c r="D6" s="8">
        <v>399</v>
      </c>
      <c r="E6" s="8">
        <v>193</v>
      </c>
      <c r="G6" s="8">
        <f t="shared" si="0"/>
        <v>-75</v>
      </c>
      <c r="H6" s="14">
        <f t="shared" si="1"/>
        <v>-0.15822784810126583</v>
      </c>
      <c r="I6" s="8">
        <f t="shared" si="2"/>
        <v>-206</v>
      </c>
      <c r="J6" s="14">
        <f t="shared" si="3"/>
        <v>-0.51629072681704258</v>
      </c>
      <c r="K6" s="8">
        <f t="shared" si="4"/>
        <v>-281</v>
      </c>
      <c r="L6" s="14">
        <f t="shared" si="5"/>
        <v>-0.59282700421940926</v>
      </c>
    </row>
    <row r="7" spans="1:12" customFormat="1" x14ac:dyDescent="0.25">
      <c r="A7" s="6" t="s">
        <v>28</v>
      </c>
      <c r="B7" s="8">
        <v>52305</v>
      </c>
      <c r="C7" s="8">
        <v>50745</v>
      </c>
      <c r="D7" s="8">
        <v>44369</v>
      </c>
      <c r="E7" s="8">
        <v>17896</v>
      </c>
      <c r="F7" s="25"/>
      <c r="G7" s="26">
        <f t="shared" si="0"/>
        <v>-6376</v>
      </c>
      <c r="H7" s="27">
        <f t="shared" si="1"/>
        <v>-0.12564784707852991</v>
      </c>
      <c r="I7" s="26">
        <f t="shared" si="2"/>
        <v>-26473</v>
      </c>
      <c r="J7" s="27">
        <f t="shared" si="3"/>
        <v>-0.59665532240979058</v>
      </c>
      <c r="K7" s="26">
        <f t="shared" si="4"/>
        <v>-32849</v>
      </c>
      <c r="L7" s="27">
        <f t="shared" si="5"/>
        <v>-0.64733471277958421</v>
      </c>
    </row>
    <row r="8" spans="1:12" customFormat="1" x14ac:dyDescent="0.25">
      <c r="A8" s="6" t="s">
        <v>29</v>
      </c>
      <c r="B8" s="8">
        <v>1050</v>
      </c>
      <c r="C8" s="8">
        <v>1045</v>
      </c>
      <c r="D8" s="8">
        <v>854</v>
      </c>
      <c r="E8" s="8">
        <v>398</v>
      </c>
      <c r="G8" s="8">
        <f t="shared" si="0"/>
        <v>-191</v>
      </c>
      <c r="H8" s="14">
        <f t="shared" si="1"/>
        <v>-0.18277511961722487</v>
      </c>
      <c r="I8" s="8">
        <f t="shared" si="2"/>
        <v>-456</v>
      </c>
      <c r="J8" s="14">
        <f t="shared" si="3"/>
        <v>-0.53395784543325531</v>
      </c>
      <c r="K8" s="8">
        <f t="shared" si="4"/>
        <v>-647</v>
      </c>
      <c r="L8" s="14">
        <f t="shared" si="5"/>
        <v>-0.61913875598086121</v>
      </c>
    </row>
    <row r="9" spans="1:12" customFormat="1" x14ac:dyDescent="0.25">
      <c r="A9" s="6" t="s">
        <v>30</v>
      </c>
      <c r="B9" s="8">
        <v>1648</v>
      </c>
      <c r="C9" s="8">
        <v>1679</v>
      </c>
      <c r="D9" s="8">
        <v>1185</v>
      </c>
      <c r="E9" s="8">
        <v>622</v>
      </c>
      <c r="G9" s="8">
        <f t="shared" si="0"/>
        <v>-494</v>
      </c>
      <c r="H9" s="14">
        <f t="shared" si="1"/>
        <v>-0.2942227516378797</v>
      </c>
      <c r="I9" s="8">
        <f t="shared" si="2"/>
        <v>-563</v>
      </c>
      <c r="J9" s="14">
        <f t="shared" si="3"/>
        <v>-0.47510548523206753</v>
      </c>
      <c r="K9" s="8">
        <f t="shared" si="4"/>
        <v>-1057</v>
      </c>
      <c r="L9" s="14">
        <f t="shared" si="5"/>
        <v>-0.62954139368671824</v>
      </c>
    </row>
    <row r="10" spans="1:12" customFormat="1" x14ac:dyDescent="0.25">
      <c r="A10" s="6" t="s">
        <v>31</v>
      </c>
      <c r="B10" s="8">
        <v>148</v>
      </c>
      <c r="C10" s="8">
        <v>156</v>
      </c>
      <c r="D10" s="8">
        <v>120</v>
      </c>
      <c r="E10" s="8">
        <v>72</v>
      </c>
      <c r="G10" s="8">
        <f t="shared" si="0"/>
        <v>-36</v>
      </c>
      <c r="H10" s="14">
        <f t="shared" si="1"/>
        <v>-0.23076923076923078</v>
      </c>
      <c r="I10" s="8">
        <f t="shared" si="2"/>
        <v>-48</v>
      </c>
      <c r="J10" s="14">
        <f t="shared" si="3"/>
        <v>-0.4</v>
      </c>
      <c r="K10" s="8">
        <f t="shared" si="4"/>
        <v>-84</v>
      </c>
      <c r="L10" s="14">
        <f t="shared" si="5"/>
        <v>-0.53846153846153844</v>
      </c>
    </row>
    <row r="11" spans="1:12" customFormat="1" x14ac:dyDescent="0.25">
      <c r="A11" s="6" t="s">
        <v>32</v>
      </c>
      <c r="B11" s="8">
        <v>3710</v>
      </c>
      <c r="C11" s="8">
        <v>3408</v>
      </c>
      <c r="D11" s="8">
        <v>2803</v>
      </c>
      <c r="E11" s="8">
        <v>1571</v>
      </c>
      <c r="G11" s="8">
        <f t="shared" si="0"/>
        <v>-605</v>
      </c>
      <c r="H11" s="14">
        <f t="shared" si="1"/>
        <v>-0.17752347417840375</v>
      </c>
      <c r="I11" s="8">
        <f t="shared" si="2"/>
        <v>-1232</v>
      </c>
      <c r="J11" s="14">
        <f t="shared" si="3"/>
        <v>-0.43952907599001068</v>
      </c>
      <c r="K11" s="8">
        <f t="shared" si="4"/>
        <v>-1837</v>
      </c>
      <c r="L11" s="14">
        <f t="shared" si="5"/>
        <v>-0.53902582159624413</v>
      </c>
    </row>
    <row r="12" spans="1:12" customFormat="1" x14ac:dyDescent="0.25">
      <c r="A12" s="6" t="s">
        <v>33</v>
      </c>
      <c r="B12" s="8">
        <v>3772</v>
      </c>
      <c r="C12" s="8">
        <v>3559</v>
      </c>
      <c r="D12" s="8">
        <v>3076</v>
      </c>
      <c r="E12" s="8">
        <v>1452</v>
      </c>
      <c r="G12" s="8">
        <f t="shared" si="0"/>
        <v>-483</v>
      </c>
      <c r="H12" s="14">
        <f t="shared" si="1"/>
        <v>-0.13571227872998032</v>
      </c>
      <c r="I12" s="8">
        <f t="shared" si="2"/>
        <v>-1624</v>
      </c>
      <c r="J12" s="14">
        <f t="shared" si="3"/>
        <v>-0.5279583875162549</v>
      </c>
      <c r="K12" s="8">
        <f t="shared" si="4"/>
        <v>-2107</v>
      </c>
      <c r="L12" s="14">
        <f t="shared" si="5"/>
        <v>-0.5920202304017983</v>
      </c>
    </row>
    <row r="13" spans="1:12" customFormat="1" x14ac:dyDescent="0.25">
      <c r="A13" s="6" t="s">
        <v>34</v>
      </c>
      <c r="B13" s="8">
        <v>1901</v>
      </c>
      <c r="C13" s="8">
        <v>1794</v>
      </c>
      <c r="D13" s="8">
        <v>1578</v>
      </c>
      <c r="E13" s="8">
        <v>822</v>
      </c>
      <c r="G13" s="8">
        <f t="shared" si="0"/>
        <v>-216</v>
      </c>
      <c r="H13" s="14">
        <f t="shared" si="1"/>
        <v>-0.12040133779264214</v>
      </c>
      <c r="I13" s="8">
        <f t="shared" si="2"/>
        <v>-756</v>
      </c>
      <c r="J13" s="14">
        <f t="shared" si="3"/>
        <v>-0.47908745247148288</v>
      </c>
      <c r="K13" s="8">
        <f t="shared" si="4"/>
        <v>-972</v>
      </c>
      <c r="L13" s="14">
        <f t="shared" si="5"/>
        <v>-0.5418060200668896</v>
      </c>
    </row>
    <row r="14" spans="1:12" customFormat="1" x14ac:dyDescent="0.25">
      <c r="A14" s="6" t="s">
        <v>35</v>
      </c>
      <c r="B14" s="8">
        <v>355</v>
      </c>
      <c r="C14" s="8">
        <v>327</v>
      </c>
      <c r="D14" s="8">
        <v>285</v>
      </c>
      <c r="E14" s="8">
        <v>75</v>
      </c>
      <c r="G14" s="8">
        <f t="shared" si="0"/>
        <v>-42</v>
      </c>
      <c r="H14" s="14">
        <f t="shared" si="1"/>
        <v>-0.12844036697247707</v>
      </c>
      <c r="I14" s="8">
        <f t="shared" si="2"/>
        <v>-210</v>
      </c>
      <c r="J14" s="14">
        <f t="shared" si="3"/>
        <v>-0.73684210526315785</v>
      </c>
      <c r="K14" s="8">
        <f t="shared" si="4"/>
        <v>-252</v>
      </c>
      <c r="L14" s="14">
        <f t="shared" si="5"/>
        <v>-0.77064220183486243</v>
      </c>
    </row>
    <row r="15" spans="1:12" customFormat="1" x14ac:dyDescent="0.25">
      <c r="A15" s="6" t="s">
        <v>36</v>
      </c>
      <c r="B15" s="8">
        <v>7587</v>
      </c>
      <c r="C15" s="8">
        <v>6895</v>
      </c>
      <c r="D15" s="8">
        <v>5982</v>
      </c>
      <c r="E15" s="8">
        <v>3324</v>
      </c>
      <c r="G15" s="8">
        <f t="shared" si="0"/>
        <v>-913</v>
      </c>
      <c r="H15" s="14">
        <f t="shared" si="1"/>
        <v>-0.13241479332849893</v>
      </c>
      <c r="I15" s="8">
        <f t="shared" si="2"/>
        <v>-2658</v>
      </c>
      <c r="J15" s="14">
        <f t="shared" si="3"/>
        <v>-0.44433299899699097</v>
      </c>
      <c r="K15" s="8">
        <f t="shared" si="4"/>
        <v>-3571</v>
      </c>
      <c r="L15" s="14">
        <f t="shared" si="5"/>
        <v>-0.51791153009427127</v>
      </c>
    </row>
    <row r="16" spans="1:12" customFormat="1" x14ac:dyDescent="0.25">
      <c r="A16" s="6" t="s">
        <v>37</v>
      </c>
      <c r="B16" s="8">
        <v>2085</v>
      </c>
      <c r="C16" s="8">
        <v>1840</v>
      </c>
      <c r="D16" s="8">
        <v>1586</v>
      </c>
      <c r="E16" s="8">
        <v>1002</v>
      </c>
      <c r="G16" s="8">
        <f t="shared" si="0"/>
        <v>-254</v>
      </c>
      <c r="H16" s="14">
        <f t="shared" si="1"/>
        <v>-0.13804347826086957</v>
      </c>
      <c r="I16" s="8">
        <f t="shared" si="2"/>
        <v>-584</v>
      </c>
      <c r="J16" s="14">
        <f t="shared" si="3"/>
        <v>-0.3682219419924338</v>
      </c>
      <c r="K16" s="8">
        <f t="shared" si="4"/>
        <v>-838</v>
      </c>
      <c r="L16" s="14">
        <f t="shared" si="5"/>
        <v>-0.45543478260869563</v>
      </c>
    </row>
    <row r="17" spans="1:12" customFormat="1" x14ac:dyDescent="0.25">
      <c r="A17" s="6" t="s">
        <v>38</v>
      </c>
      <c r="B17" s="8">
        <v>1157</v>
      </c>
      <c r="C17" s="8">
        <v>999</v>
      </c>
      <c r="D17" s="8">
        <v>765</v>
      </c>
      <c r="E17" s="8">
        <v>430</v>
      </c>
      <c r="G17" s="8">
        <f t="shared" si="0"/>
        <v>-234</v>
      </c>
      <c r="H17" s="14">
        <f t="shared" si="1"/>
        <v>-0.23423423423423423</v>
      </c>
      <c r="I17" s="8">
        <f t="shared" si="2"/>
        <v>-335</v>
      </c>
      <c r="J17" s="14">
        <f t="shared" si="3"/>
        <v>-0.43790849673202614</v>
      </c>
      <c r="K17" s="8">
        <f t="shared" si="4"/>
        <v>-569</v>
      </c>
      <c r="L17" s="14">
        <f t="shared" si="5"/>
        <v>-0.56956956956956961</v>
      </c>
    </row>
    <row r="18" spans="1:12" customFormat="1" x14ac:dyDescent="0.25">
      <c r="A18" s="6" t="s">
        <v>39</v>
      </c>
      <c r="B18" s="8">
        <v>557</v>
      </c>
      <c r="C18" s="8">
        <v>558</v>
      </c>
      <c r="D18" s="8">
        <v>540</v>
      </c>
      <c r="E18" s="8">
        <v>323</v>
      </c>
      <c r="G18" s="8">
        <f t="shared" si="0"/>
        <v>-18</v>
      </c>
      <c r="H18" s="14">
        <f t="shared" si="1"/>
        <v>-3.2258064516129031E-2</v>
      </c>
      <c r="I18" s="8">
        <f t="shared" si="2"/>
        <v>-217</v>
      </c>
      <c r="J18" s="14">
        <f t="shared" si="3"/>
        <v>-0.40185185185185185</v>
      </c>
      <c r="K18" s="8">
        <f t="shared" si="4"/>
        <v>-235</v>
      </c>
      <c r="L18" s="14">
        <f t="shared" si="5"/>
        <v>-0.4211469534050179</v>
      </c>
    </row>
    <row r="19" spans="1:12" customFormat="1" x14ac:dyDescent="0.25">
      <c r="A19" s="6" t="s">
        <v>40</v>
      </c>
      <c r="B19" s="8">
        <v>969</v>
      </c>
      <c r="C19" s="8">
        <v>961</v>
      </c>
      <c r="D19" s="8">
        <v>687</v>
      </c>
      <c r="E19" s="8">
        <v>268</v>
      </c>
      <c r="G19" s="8">
        <f t="shared" si="0"/>
        <v>-274</v>
      </c>
      <c r="H19" s="14">
        <f t="shared" si="1"/>
        <v>-0.28511966701352759</v>
      </c>
      <c r="I19" s="8">
        <f t="shared" si="2"/>
        <v>-419</v>
      </c>
      <c r="J19" s="14">
        <f t="shared" si="3"/>
        <v>-0.60989810771470165</v>
      </c>
      <c r="K19" s="8">
        <f t="shared" si="4"/>
        <v>-693</v>
      </c>
      <c r="L19" s="14">
        <f t="shared" si="5"/>
        <v>-0.72112382934443287</v>
      </c>
    </row>
    <row r="20" spans="1:12" customFormat="1" x14ac:dyDescent="0.25">
      <c r="A20" s="6" t="s">
        <v>41</v>
      </c>
      <c r="B20" s="8">
        <v>706</v>
      </c>
      <c r="C20" s="8">
        <v>571</v>
      </c>
      <c r="D20" s="8">
        <v>502</v>
      </c>
      <c r="E20" s="8">
        <v>157</v>
      </c>
      <c r="G20" s="8">
        <f t="shared" si="0"/>
        <v>-69</v>
      </c>
      <c r="H20" s="14">
        <f t="shared" si="1"/>
        <v>-0.12084063047285463</v>
      </c>
      <c r="I20" s="8">
        <f t="shared" si="2"/>
        <v>-345</v>
      </c>
      <c r="J20" s="14">
        <f t="shared" si="3"/>
        <v>-0.6872509960159362</v>
      </c>
      <c r="K20" s="8">
        <f t="shared" si="4"/>
        <v>-414</v>
      </c>
      <c r="L20" s="14">
        <f t="shared" si="5"/>
        <v>-0.72504378283712789</v>
      </c>
    </row>
    <row r="21" spans="1:12" customFormat="1" x14ac:dyDescent="0.25">
      <c r="A21" s="6" t="s">
        <v>42</v>
      </c>
      <c r="B21" s="8">
        <v>220</v>
      </c>
      <c r="C21" s="8">
        <v>233</v>
      </c>
      <c r="D21" s="8">
        <v>185</v>
      </c>
      <c r="E21" s="8">
        <v>133</v>
      </c>
      <c r="G21" s="8">
        <f t="shared" si="0"/>
        <v>-48</v>
      </c>
      <c r="H21" s="14">
        <f t="shared" si="1"/>
        <v>-0.20600858369098712</v>
      </c>
      <c r="I21" s="8">
        <f t="shared" si="2"/>
        <v>-52</v>
      </c>
      <c r="J21" s="14">
        <f t="shared" si="3"/>
        <v>-0.2810810810810811</v>
      </c>
      <c r="K21" s="8">
        <f t="shared" si="4"/>
        <v>-100</v>
      </c>
      <c r="L21" s="14">
        <f t="shared" si="5"/>
        <v>-0.42918454935622319</v>
      </c>
    </row>
    <row r="22" spans="1:12" customFormat="1" x14ac:dyDescent="0.25">
      <c r="A22" s="6" t="s">
        <v>43</v>
      </c>
      <c r="B22" s="8">
        <v>2147</v>
      </c>
      <c r="C22" s="8">
        <v>2049</v>
      </c>
      <c r="D22" s="8">
        <v>1697</v>
      </c>
      <c r="E22" s="8">
        <v>1133</v>
      </c>
      <c r="G22" s="8">
        <f t="shared" si="0"/>
        <v>-352</v>
      </c>
      <c r="H22" s="14">
        <f t="shared" si="1"/>
        <v>-0.17179111761835042</v>
      </c>
      <c r="I22" s="8">
        <f t="shared" si="2"/>
        <v>-564</v>
      </c>
      <c r="J22" s="14">
        <f t="shared" si="3"/>
        <v>-0.33235120801414259</v>
      </c>
      <c r="K22" s="8">
        <f t="shared" si="4"/>
        <v>-916</v>
      </c>
      <c r="L22" s="14">
        <f t="shared" si="5"/>
        <v>-0.44704734016593461</v>
      </c>
    </row>
    <row r="23" spans="1:12" customFormat="1" x14ac:dyDescent="0.25">
      <c r="A23" s="6" t="s">
        <v>44</v>
      </c>
      <c r="B23" s="8">
        <v>1772</v>
      </c>
      <c r="C23" s="8">
        <v>1756</v>
      </c>
      <c r="D23" s="8">
        <v>1794</v>
      </c>
      <c r="E23" s="8">
        <v>1255</v>
      </c>
      <c r="G23" s="8">
        <f t="shared" si="0"/>
        <v>38</v>
      </c>
      <c r="H23" s="14">
        <f t="shared" si="1"/>
        <v>2.164009111617312E-2</v>
      </c>
      <c r="I23" s="8">
        <f t="shared" si="2"/>
        <v>-539</v>
      </c>
      <c r="J23" s="14">
        <f t="shared" si="3"/>
        <v>-0.30044593088071347</v>
      </c>
      <c r="K23" s="8">
        <f t="shared" si="4"/>
        <v>-501</v>
      </c>
      <c r="L23" s="14">
        <f t="shared" si="5"/>
        <v>-0.28530751708428248</v>
      </c>
    </row>
    <row r="24" spans="1:12" customFormat="1" x14ac:dyDescent="0.25">
      <c r="A24" s="6" t="s">
        <v>45</v>
      </c>
      <c r="B24" s="8">
        <v>2212</v>
      </c>
      <c r="C24" s="8">
        <v>2362</v>
      </c>
      <c r="D24" s="8">
        <v>2318</v>
      </c>
      <c r="E24" s="8">
        <v>1292</v>
      </c>
      <c r="G24" s="8">
        <f t="shared" si="0"/>
        <v>-44</v>
      </c>
      <c r="H24" s="14">
        <f t="shared" si="1"/>
        <v>-1.8628281117696866E-2</v>
      </c>
      <c r="I24" s="8">
        <f t="shared" si="2"/>
        <v>-1026</v>
      </c>
      <c r="J24" s="14">
        <f t="shared" si="3"/>
        <v>-0.44262295081967212</v>
      </c>
      <c r="K24" s="8">
        <f t="shared" si="4"/>
        <v>-1070</v>
      </c>
      <c r="L24" s="14">
        <f t="shared" si="5"/>
        <v>-0.45300592718035565</v>
      </c>
    </row>
    <row r="25" spans="1:12" customFormat="1" x14ac:dyDescent="0.25">
      <c r="A25" s="6" t="s">
        <v>46</v>
      </c>
      <c r="B25" s="8">
        <v>5400</v>
      </c>
      <c r="C25" s="8">
        <v>4977</v>
      </c>
      <c r="D25" s="8">
        <v>4258</v>
      </c>
      <c r="E25" s="8">
        <v>2500</v>
      </c>
      <c r="G25" s="8">
        <f t="shared" si="0"/>
        <v>-719</v>
      </c>
      <c r="H25" s="14">
        <f t="shared" si="1"/>
        <v>-0.14446453686960017</v>
      </c>
      <c r="I25" s="8">
        <f t="shared" si="2"/>
        <v>-1758</v>
      </c>
      <c r="J25" s="14">
        <f t="shared" si="3"/>
        <v>-0.41286989196806012</v>
      </c>
      <c r="K25" s="8">
        <f t="shared" si="4"/>
        <v>-2477</v>
      </c>
      <c r="L25" s="14">
        <f t="shared" si="5"/>
        <v>-0.4976893711070926</v>
      </c>
    </row>
    <row r="26" spans="1:12" customFormat="1" x14ac:dyDescent="0.25">
      <c r="A26" s="6" t="s">
        <v>47</v>
      </c>
      <c r="B26" s="8">
        <v>96</v>
      </c>
      <c r="C26" s="8">
        <v>105</v>
      </c>
      <c r="D26" s="8">
        <v>98</v>
      </c>
      <c r="E26" s="8">
        <v>73</v>
      </c>
      <c r="G26" s="8">
        <f t="shared" si="0"/>
        <v>-7</v>
      </c>
      <c r="H26" s="14">
        <f t="shared" si="1"/>
        <v>-6.6666666666666666E-2</v>
      </c>
      <c r="I26" s="8">
        <f t="shared" si="2"/>
        <v>-25</v>
      </c>
      <c r="J26" s="14">
        <f t="shared" si="3"/>
        <v>-0.25510204081632654</v>
      </c>
      <c r="K26" s="8">
        <f t="shared" si="4"/>
        <v>-32</v>
      </c>
      <c r="L26" s="14">
        <f t="shared" si="5"/>
        <v>-0.30476190476190479</v>
      </c>
    </row>
    <row r="27" spans="1:12" customFormat="1" x14ac:dyDescent="0.25">
      <c r="A27" s="6" t="s">
        <v>48</v>
      </c>
      <c r="B27" s="8">
        <v>1510</v>
      </c>
      <c r="C27" s="8">
        <v>1388</v>
      </c>
      <c r="D27" s="8">
        <v>1153</v>
      </c>
      <c r="E27" s="8">
        <v>603</v>
      </c>
      <c r="G27" s="8">
        <f t="shared" si="0"/>
        <v>-235</v>
      </c>
      <c r="H27" s="14">
        <f t="shared" si="1"/>
        <v>-0.16930835734870317</v>
      </c>
      <c r="I27" s="8">
        <f t="shared" si="2"/>
        <v>-550</v>
      </c>
      <c r="J27" s="14">
        <f t="shared" si="3"/>
        <v>-0.47701647875108411</v>
      </c>
      <c r="K27" s="8">
        <f t="shared" si="4"/>
        <v>-785</v>
      </c>
      <c r="L27" s="14">
        <f t="shared" si="5"/>
        <v>-0.56556195965417866</v>
      </c>
    </row>
    <row r="28" spans="1:12" customFormat="1" x14ac:dyDescent="0.25">
      <c r="A28" s="6" t="s">
        <v>49</v>
      </c>
      <c r="B28" s="8">
        <v>69</v>
      </c>
      <c r="C28" s="8">
        <v>65</v>
      </c>
      <c r="D28" s="8">
        <v>71</v>
      </c>
      <c r="E28" s="8">
        <v>41</v>
      </c>
      <c r="G28" s="8">
        <f t="shared" si="0"/>
        <v>6</v>
      </c>
      <c r="H28" s="14">
        <f t="shared" si="1"/>
        <v>9.2307692307692313E-2</v>
      </c>
      <c r="I28" s="8">
        <f t="shared" si="2"/>
        <v>-30</v>
      </c>
      <c r="J28" s="14">
        <f t="shared" si="3"/>
        <v>-0.42253521126760563</v>
      </c>
      <c r="K28" s="8">
        <f t="shared" si="4"/>
        <v>-24</v>
      </c>
      <c r="L28" s="14">
        <f t="shared" si="5"/>
        <v>-0.36923076923076925</v>
      </c>
    </row>
    <row r="29" spans="1:12" customFormat="1" x14ac:dyDescent="0.25">
      <c r="A29" s="6" t="s">
        <v>50</v>
      </c>
      <c r="B29" s="8">
        <v>402</v>
      </c>
      <c r="C29" s="8">
        <v>371</v>
      </c>
      <c r="D29" s="8">
        <v>323</v>
      </c>
      <c r="E29" s="8">
        <v>231</v>
      </c>
      <c r="G29" s="8">
        <f t="shared" si="0"/>
        <v>-48</v>
      </c>
      <c r="H29" s="14">
        <f t="shared" si="1"/>
        <v>-0.1293800539083558</v>
      </c>
      <c r="I29" s="8">
        <f t="shared" si="2"/>
        <v>-92</v>
      </c>
      <c r="J29" s="14">
        <f t="shared" si="3"/>
        <v>-0.28482972136222912</v>
      </c>
      <c r="K29" s="8">
        <f t="shared" si="4"/>
        <v>-140</v>
      </c>
      <c r="L29" s="14">
        <f t="shared" si="5"/>
        <v>-0.37735849056603776</v>
      </c>
    </row>
    <row r="30" spans="1:12" customFormat="1" x14ac:dyDescent="0.25">
      <c r="A30" s="6" t="s">
        <v>51</v>
      </c>
      <c r="B30" s="8">
        <v>807</v>
      </c>
      <c r="C30" s="8">
        <v>699</v>
      </c>
      <c r="D30" s="8">
        <v>510</v>
      </c>
      <c r="E30" s="8">
        <v>262</v>
      </c>
      <c r="G30" s="8">
        <f t="shared" si="0"/>
        <v>-189</v>
      </c>
      <c r="H30" s="14">
        <f t="shared" si="1"/>
        <v>-0.27038626609442062</v>
      </c>
      <c r="I30" s="8">
        <f t="shared" si="2"/>
        <v>-248</v>
      </c>
      <c r="J30" s="14">
        <f t="shared" si="3"/>
        <v>-0.48627450980392156</v>
      </c>
      <c r="K30" s="8">
        <f t="shared" si="4"/>
        <v>-437</v>
      </c>
      <c r="L30" s="14">
        <f t="shared" si="5"/>
        <v>-0.62517882689556514</v>
      </c>
    </row>
    <row r="31" spans="1:12" customFormat="1" x14ac:dyDescent="0.25">
      <c r="A31" s="6" t="s">
        <v>52</v>
      </c>
      <c r="B31" s="8">
        <v>551</v>
      </c>
      <c r="C31" s="8">
        <v>552</v>
      </c>
      <c r="D31" s="8">
        <v>466</v>
      </c>
      <c r="E31" s="8">
        <v>234</v>
      </c>
      <c r="G31" s="8">
        <f t="shared" si="0"/>
        <v>-86</v>
      </c>
      <c r="H31" s="14">
        <f t="shared" si="1"/>
        <v>-0.15579710144927536</v>
      </c>
      <c r="I31" s="8">
        <f t="shared" si="2"/>
        <v>-232</v>
      </c>
      <c r="J31" s="14">
        <f t="shared" si="3"/>
        <v>-0.4978540772532189</v>
      </c>
      <c r="K31" s="8">
        <f t="shared" si="4"/>
        <v>-318</v>
      </c>
      <c r="L31" s="14">
        <f t="shared" si="5"/>
        <v>-0.57608695652173914</v>
      </c>
    </row>
    <row r="32" spans="1:12" customFormat="1" x14ac:dyDescent="0.25">
      <c r="A32" s="6" t="s">
        <v>53</v>
      </c>
      <c r="B32" s="8">
        <v>957</v>
      </c>
      <c r="C32" s="8">
        <v>947</v>
      </c>
      <c r="D32" s="8">
        <v>778</v>
      </c>
      <c r="E32" s="8">
        <v>589</v>
      </c>
      <c r="G32" s="8">
        <f t="shared" si="0"/>
        <v>-169</v>
      </c>
      <c r="H32" s="14">
        <f t="shared" si="1"/>
        <v>-0.17845828933474128</v>
      </c>
      <c r="I32" s="8">
        <f t="shared" si="2"/>
        <v>-189</v>
      </c>
      <c r="J32" s="14">
        <f t="shared" si="3"/>
        <v>-0.24293059125964012</v>
      </c>
      <c r="K32" s="8">
        <f t="shared" si="4"/>
        <v>-358</v>
      </c>
      <c r="L32" s="14">
        <f t="shared" si="5"/>
        <v>-0.37803590285110877</v>
      </c>
    </row>
    <row r="33" spans="1:12" customFormat="1" x14ac:dyDescent="0.25">
      <c r="A33" s="6" t="s">
        <v>54</v>
      </c>
      <c r="B33" s="8">
        <v>400</v>
      </c>
      <c r="C33" s="8">
        <v>407</v>
      </c>
      <c r="D33" s="8">
        <v>333</v>
      </c>
      <c r="E33" s="8">
        <v>136</v>
      </c>
      <c r="G33" s="8">
        <f t="shared" si="0"/>
        <v>-74</v>
      </c>
      <c r="H33" s="14">
        <f t="shared" si="1"/>
        <v>-0.18181818181818182</v>
      </c>
      <c r="I33" s="8">
        <f t="shared" si="2"/>
        <v>-197</v>
      </c>
      <c r="J33" s="14">
        <f t="shared" si="3"/>
        <v>-0.59159159159159158</v>
      </c>
      <c r="K33" s="8">
        <f t="shared" si="4"/>
        <v>-271</v>
      </c>
      <c r="L33" s="14">
        <f t="shared" si="5"/>
        <v>-0.66584766584766586</v>
      </c>
    </row>
    <row r="34" spans="1:12" customFormat="1" x14ac:dyDescent="0.25">
      <c r="A34" s="6" t="s">
        <v>55</v>
      </c>
      <c r="B34" s="8">
        <v>11149</v>
      </c>
      <c r="C34" s="8">
        <v>8523</v>
      </c>
      <c r="D34" s="8">
        <v>7857</v>
      </c>
      <c r="E34" s="8">
        <v>4967</v>
      </c>
      <c r="G34" s="8">
        <f t="shared" si="0"/>
        <v>-666</v>
      </c>
      <c r="H34" s="14">
        <f t="shared" si="1"/>
        <v>-7.8141499472016901E-2</v>
      </c>
      <c r="I34" s="8">
        <f t="shared" si="2"/>
        <v>-2890</v>
      </c>
      <c r="J34" s="14">
        <f t="shared" si="3"/>
        <v>-0.36782486954308258</v>
      </c>
      <c r="K34" s="8">
        <f t="shared" si="4"/>
        <v>-3556</v>
      </c>
      <c r="L34" s="14">
        <f t="shared" si="5"/>
        <v>-0.41722398216590401</v>
      </c>
    </row>
    <row r="35" spans="1:12" customFormat="1" x14ac:dyDescent="0.25">
      <c r="A35" s="6" t="s">
        <v>56</v>
      </c>
      <c r="B35" s="8">
        <v>3839</v>
      </c>
      <c r="C35" s="8">
        <v>2625</v>
      </c>
      <c r="D35" s="8">
        <v>2363</v>
      </c>
      <c r="E35" s="8">
        <v>1381</v>
      </c>
      <c r="G35" s="8">
        <f t="shared" ref="G35:G60" si="6">D35-C35</f>
        <v>-262</v>
      </c>
      <c r="H35" s="14">
        <f t="shared" ref="H35:H60" si="7">IF(C35&gt;0, G35/C35, 0)</f>
        <v>-9.9809523809523806E-2</v>
      </c>
      <c r="I35" s="8">
        <f t="shared" ref="I35:I60" si="8">E35-D35</f>
        <v>-982</v>
      </c>
      <c r="J35" s="14">
        <f t="shared" ref="J35:J60" si="9">IF(D35&gt;0, I35/D35, 0)</f>
        <v>-0.41557342361404992</v>
      </c>
      <c r="K35" s="8">
        <f t="shared" ref="K35:K60" si="10">E35-C35</f>
        <v>-1244</v>
      </c>
      <c r="L35" s="14">
        <f t="shared" ref="L35:L60" si="11">IF(C35&gt;0, K35/C35, 0)</f>
        <v>-0.47390476190476188</v>
      </c>
    </row>
    <row r="36" spans="1:12" customFormat="1" x14ac:dyDescent="0.25">
      <c r="A36" s="6" t="s">
        <v>57</v>
      </c>
      <c r="B36" s="8">
        <v>316</v>
      </c>
      <c r="C36" s="8">
        <v>245</v>
      </c>
      <c r="D36" s="8">
        <v>219</v>
      </c>
      <c r="E36" s="8">
        <v>112</v>
      </c>
      <c r="G36" s="8">
        <f t="shared" si="6"/>
        <v>-26</v>
      </c>
      <c r="H36" s="14">
        <f t="shared" si="7"/>
        <v>-0.10612244897959183</v>
      </c>
      <c r="I36" s="8">
        <f t="shared" si="8"/>
        <v>-107</v>
      </c>
      <c r="J36" s="14">
        <f t="shared" si="9"/>
        <v>-0.48858447488584472</v>
      </c>
      <c r="K36" s="8">
        <f t="shared" si="10"/>
        <v>-133</v>
      </c>
      <c r="L36" s="14">
        <f t="shared" si="11"/>
        <v>-0.54285714285714282</v>
      </c>
    </row>
    <row r="37" spans="1:12" customFormat="1" x14ac:dyDescent="0.25">
      <c r="A37" s="6" t="s">
        <v>58</v>
      </c>
      <c r="B37" s="8">
        <v>2177</v>
      </c>
      <c r="C37" s="8">
        <v>2017</v>
      </c>
      <c r="D37" s="8">
        <v>1672</v>
      </c>
      <c r="E37" s="8">
        <v>1008</v>
      </c>
      <c r="G37" s="8">
        <f t="shared" si="6"/>
        <v>-345</v>
      </c>
      <c r="H37" s="14">
        <f t="shared" si="7"/>
        <v>-0.17104610808130888</v>
      </c>
      <c r="I37" s="8">
        <f t="shared" si="8"/>
        <v>-664</v>
      </c>
      <c r="J37" s="14">
        <f t="shared" si="9"/>
        <v>-0.39712918660287083</v>
      </c>
      <c r="K37" s="8">
        <f t="shared" si="10"/>
        <v>-1009</v>
      </c>
      <c r="L37" s="14">
        <f t="shared" si="11"/>
        <v>-0.50024789291026273</v>
      </c>
    </row>
    <row r="38" spans="1:12" customFormat="1" x14ac:dyDescent="0.25">
      <c r="A38" s="6" t="s">
        <v>59</v>
      </c>
      <c r="B38" s="8">
        <v>859</v>
      </c>
      <c r="C38" s="8">
        <v>625</v>
      </c>
      <c r="D38" s="8">
        <v>541</v>
      </c>
      <c r="E38" s="8">
        <v>287</v>
      </c>
      <c r="G38" s="8">
        <f t="shared" si="6"/>
        <v>-84</v>
      </c>
      <c r="H38" s="14">
        <f t="shared" si="7"/>
        <v>-0.13439999999999999</v>
      </c>
      <c r="I38" s="8">
        <f t="shared" si="8"/>
        <v>-254</v>
      </c>
      <c r="J38" s="14">
        <f t="shared" si="9"/>
        <v>-0.46950092421441775</v>
      </c>
      <c r="K38" s="8">
        <f t="shared" si="10"/>
        <v>-338</v>
      </c>
      <c r="L38" s="14">
        <f t="shared" si="11"/>
        <v>-0.54079999999999995</v>
      </c>
    </row>
    <row r="39" spans="1:12" customFormat="1" x14ac:dyDescent="0.25">
      <c r="A39" s="6" t="s">
        <v>60</v>
      </c>
      <c r="B39" s="8">
        <v>1307</v>
      </c>
      <c r="C39" s="8">
        <v>864</v>
      </c>
      <c r="D39" s="8">
        <v>879</v>
      </c>
      <c r="E39" s="8">
        <v>482</v>
      </c>
      <c r="G39" s="8">
        <f t="shared" si="6"/>
        <v>15</v>
      </c>
      <c r="H39" s="14">
        <f t="shared" si="7"/>
        <v>1.7361111111111112E-2</v>
      </c>
      <c r="I39" s="8">
        <f t="shared" si="8"/>
        <v>-397</v>
      </c>
      <c r="J39" s="14">
        <f t="shared" si="9"/>
        <v>-0.45164960182025027</v>
      </c>
      <c r="K39" s="8">
        <f t="shared" si="10"/>
        <v>-382</v>
      </c>
      <c r="L39" s="14">
        <f t="shared" si="11"/>
        <v>-0.44212962962962965</v>
      </c>
    </row>
    <row r="40" spans="1:12" customFormat="1" x14ac:dyDescent="0.25">
      <c r="A40" s="6" t="s">
        <v>61</v>
      </c>
      <c r="B40" s="8">
        <v>2272</v>
      </c>
      <c r="C40" s="8">
        <v>1895</v>
      </c>
      <c r="D40" s="8">
        <v>1687</v>
      </c>
      <c r="E40" s="8">
        <v>1162</v>
      </c>
      <c r="G40" s="8">
        <f t="shared" si="6"/>
        <v>-208</v>
      </c>
      <c r="H40" s="14">
        <f t="shared" si="7"/>
        <v>-0.10976253298153034</v>
      </c>
      <c r="I40" s="8">
        <f t="shared" si="8"/>
        <v>-525</v>
      </c>
      <c r="J40" s="14">
        <f t="shared" si="9"/>
        <v>-0.31120331950207469</v>
      </c>
      <c r="K40" s="8">
        <f t="shared" si="10"/>
        <v>-733</v>
      </c>
      <c r="L40" s="14">
        <f t="shared" si="11"/>
        <v>-0.38680738786279684</v>
      </c>
    </row>
    <row r="41" spans="1:12" customFormat="1" x14ac:dyDescent="0.25">
      <c r="A41" s="6" t="s">
        <v>62</v>
      </c>
      <c r="B41" s="8">
        <v>320</v>
      </c>
      <c r="C41" s="8">
        <v>324</v>
      </c>
      <c r="D41" s="8">
        <v>253</v>
      </c>
      <c r="E41" s="8">
        <v>145</v>
      </c>
      <c r="G41" s="8">
        <f t="shared" si="6"/>
        <v>-71</v>
      </c>
      <c r="H41" s="14">
        <f t="shared" si="7"/>
        <v>-0.2191358024691358</v>
      </c>
      <c r="I41" s="8">
        <f t="shared" si="8"/>
        <v>-108</v>
      </c>
      <c r="J41" s="14">
        <f t="shared" si="9"/>
        <v>-0.4268774703557312</v>
      </c>
      <c r="K41" s="8">
        <f t="shared" si="10"/>
        <v>-179</v>
      </c>
      <c r="L41" s="14">
        <f t="shared" si="11"/>
        <v>-0.55246913580246915</v>
      </c>
    </row>
    <row r="42" spans="1:12" customFormat="1" x14ac:dyDescent="0.25">
      <c r="A42" s="6" t="s">
        <v>63</v>
      </c>
      <c r="B42" s="8">
        <v>579</v>
      </c>
      <c r="C42" s="8">
        <v>514</v>
      </c>
      <c r="D42" s="8">
        <v>427</v>
      </c>
      <c r="E42" s="8">
        <v>200</v>
      </c>
      <c r="G42" s="8">
        <f t="shared" si="6"/>
        <v>-87</v>
      </c>
      <c r="H42" s="14">
        <f t="shared" si="7"/>
        <v>-0.16926070038910507</v>
      </c>
      <c r="I42" s="8">
        <f t="shared" si="8"/>
        <v>-227</v>
      </c>
      <c r="J42" s="14">
        <f t="shared" si="9"/>
        <v>-0.53161592505854804</v>
      </c>
      <c r="K42" s="8">
        <f t="shared" si="10"/>
        <v>-314</v>
      </c>
      <c r="L42" s="14">
        <f t="shared" si="11"/>
        <v>-0.6108949416342413</v>
      </c>
    </row>
    <row r="43" spans="1:12" customFormat="1" x14ac:dyDescent="0.25">
      <c r="A43" s="6" t="s">
        <v>64</v>
      </c>
      <c r="B43" s="8">
        <v>299</v>
      </c>
      <c r="C43" s="8">
        <v>266</v>
      </c>
      <c r="D43" s="8">
        <v>200</v>
      </c>
      <c r="E43" s="8">
        <v>68</v>
      </c>
      <c r="G43" s="8">
        <f t="shared" si="6"/>
        <v>-66</v>
      </c>
      <c r="H43" s="14">
        <f t="shared" si="7"/>
        <v>-0.24812030075187969</v>
      </c>
      <c r="I43" s="8">
        <f t="shared" si="8"/>
        <v>-132</v>
      </c>
      <c r="J43" s="14">
        <f t="shared" si="9"/>
        <v>-0.66</v>
      </c>
      <c r="K43" s="8">
        <f t="shared" si="10"/>
        <v>-198</v>
      </c>
      <c r="L43" s="14">
        <f t="shared" si="11"/>
        <v>-0.74436090225563911</v>
      </c>
    </row>
    <row r="44" spans="1:12" customFormat="1" x14ac:dyDescent="0.25">
      <c r="A44" s="6" t="s">
        <v>65</v>
      </c>
      <c r="B44" s="8">
        <v>411</v>
      </c>
      <c r="C44" s="8">
        <v>378</v>
      </c>
      <c r="D44" s="8">
        <v>350</v>
      </c>
      <c r="E44" s="8">
        <v>308</v>
      </c>
      <c r="G44" s="8">
        <f t="shared" si="6"/>
        <v>-28</v>
      </c>
      <c r="H44" s="14">
        <f t="shared" si="7"/>
        <v>-7.407407407407407E-2</v>
      </c>
      <c r="I44" s="8">
        <f t="shared" si="8"/>
        <v>-42</v>
      </c>
      <c r="J44" s="14">
        <f t="shared" si="9"/>
        <v>-0.12</v>
      </c>
      <c r="K44" s="8">
        <f t="shared" si="10"/>
        <v>-70</v>
      </c>
      <c r="L44" s="14">
        <f t="shared" si="11"/>
        <v>-0.18518518518518517</v>
      </c>
    </row>
    <row r="45" spans="1:12" customFormat="1" x14ac:dyDescent="0.25">
      <c r="A45" s="6" t="s">
        <v>66</v>
      </c>
      <c r="B45" s="8">
        <v>4468</v>
      </c>
      <c r="C45" s="8">
        <v>4561</v>
      </c>
      <c r="D45" s="8">
        <v>4042</v>
      </c>
      <c r="E45" s="8">
        <v>2417</v>
      </c>
      <c r="G45" s="8">
        <f t="shared" si="6"/>
        <v>-519</v>
      </c>
      <c r="H45" s="14">
        <f t="shared" si="7"/>
        <v>-0.11379083534312651</v>
      </c>
      <c r="I45" s="8">
        <f t="shared" si="8"/>
        <v>-1625</v>
      </c>
      <c r="J45" s="14">
        <f t="shared" si="9"/>
        <v>-0.40202869866402768</v>
      </c>
      <c r="K45" s="8">
        <f t="shared" si="10"/>
        <v>-2144</v>
      </c>
      <c r="L45" s="14">
        <f t="shared" si="11"/>
        <v>-0.47007235255426444</v>
      </c>
    </row>
    <row r="46" spans="1:12" customFormat="1" x14ac:dyDescent="0.25">
      <c r="A46" s="6" t="s">
        <v>67</v>
      </c>
      <c r="B46" s="8">
        <v>770</v>
      </c>
      <c r="C46" s="8">
        <v>640</v>
      </c>
      <c r="D46" s="8">
        <v>516</v>
      </c>
      <c r="E46" s="8">
        <v>308</v>
      </c>
      <c r="G46" s="8">
        <f t="shared" si="6"/>
        <v>-124</v>
      </c>
      <c r="H46" s="14">
        <f t="shared" si="7"/>
        <v>-0.19375000000000001</v>
      </c>
      <c r="I46" s="8">
        <f t="shared" si="8"/>
        <v>-208</v>
      </c>
      <c r="J46" s="14">
        <f t="shared" si="9"/>
        <v>-0.40310077519379844</v>
      </c>
      <c r="K46" s="8">
        <f t="shared" si="10"/>
        <v>-332</v>
      </c>
      <c r="L46" s="14">
        <f t="shared" si="11"/>
        <v>-0.51875000000000004</v>
      </c>
    </row>
    <row r="47" spans="1:12" customFormat="1" x14ac:dyDescent="0.25">
      <c r="A47" s="6" t="s">
        <v>68</v>
      </c>
      <c r="B47" s="8">
        <v>173</v>
      </c>
      <c r="C47" s="8">
        <v>153</v>
      </c>
      <c r="D47" s="8">
        <v>142</v>
      </c>
      <c r="E47" s="8">
        <v>79</v>
      </c>
      <c r="G47" s="8">
        <f t="shared" si="6"/>
        <v>-11</v>
      </c>
      <c r="H47" s="14">
        <f t="shared" si="7"/>
        <v>-7.1895424836601302E-2</v>
      </c>
      <c r="I47" s="8">
        <f t="shared" si="8"/>
        <v>-63</v>
      </c>
      <c r="J47" s="14">
        <f t="shared" si="9"/>
        <v>-0.44366197183098594</v>
      </c>
      <c r="K47" s="8">
        <f t="shared" si="10"/>
        <v>-74</v>
      </c>
      <c r="L47" s="14">
        <f t="shared" si="11"/>
        <v>-0.48366013071895425</v>
      </c>
    </row>
    <row r="48" spans="1:12" customFormat="1" x14ac:dyDescent="0.25">
      <c r="A48" s="6" t="s">
        <v>69</v>
      </c>
      <c r="B48" s="8">
        <v>2414</v>
      </c>
      <c r="C48" s="8">
        <v>2349</v>
      </c>
      <c r="D48" s="8">
        <v>2087</v>
      </c>
      <c r="E48" s="8">
        <v>1166</v>
      </c>
      <c r="G48" s="8">
        <f t="shared" si="6"/>
        <v>-262</v>
      </c>
      <c r="H48" s="14">
        <f t="shared" si="7"/>
        <v>-0.11153682418050234</v>
      </c>
      <c r="I48" s="8">
        <f t="shared" si="8"/>
        <v>-921</v>
      </c>
      <c r="J48" s="14">
        <f t="shared" si="9"/>
        <v>-0.44130330618112124</v>
      </c>
      <c r="K48" s="8">
        <f t="shared" si="10"/>
        <v>-1183</v>
      </c>
      <c r="L48" s="14">
        <f t="shared" si="11"/>
        <v>-0.5036185610898255</v>
      </c>
    </row>
    <row r="49" spans="1:12" customFormat="1" x14ac:dyDescent="0.25">
      <c r="A49" s="6" t="s">
        <v>70</v>
      </c>
      <c r="B49" s="8">
        <v>9167</v>
      </c>
      <c r="C49" s="8">
        <v>8792</v>
      </c>
      <c r="D49" s="8">
        <v>7356</v>
      </c>
      <c r="E49" s="8">
        <v>4439</v>
      </c>
      <c r="G49" s="8">
        <f t="shared" si="6"/>
        <v>-1436</v>
      </c>
      <c r="H49" s="14">
        <f t="shared" si="7"/>
        <v>-0.16333030027297543</v>
      </c>
      <c r="I49" s="8">
        <f t="shared" si="8"/>
        <v>-2917</v>
      </c>
      <c r="J49" s="14">
        <f t="shared" si="9"/>
        <v>-0.39654703643284395</v>
      </c>
      <c r="K49" s="8">
        <f t="shared" si="10"/>
        <v>-4353</v>
      </c>
      <c r="L49" s="14">
        <f t="shared" si="11"/>
        <v>-0.49510919017288446</v>
      </c>
    </row>
    <row r="50" spans="1:12" customFormat="1" x14ac:dyDescent="0.25">
      <c r="A50" s="6" t="s">
        <v>71</v>
      </c>
      <c r="B50" s="8">
        <v>104</v>
      </c>
      <c r="C50" s="8">
        <v>79</v>
      </c>
      <c r="D50" s="8">
        <v>82</v>
      </c>
      <c r="E50" s="8">
        <v>48</v>
      </c>
      <c r="G50" s="8">
        <f t="shared" si="6"/>
        <v>3</v>
      </c>
      <c r="H50" s="14">
        <f t="shared" si="7"/>
        <v>3.7974683544303799E-2</v>
      </c>
      <c r="I50" s="8">
        <f t="shared" si="8"/>
        <v>-34</v>
      </c>
      <c r="J50" s="14">
        <f t="shared" si="9"/>
        <v>-0.41463414634146339</v>
      </c>
      <c r="K50" s="8">
        <f t="shared" si="10"/>
        <v>-31</v>
      </c>
      <c r="L50" s="14">
        <f t="shared" si="11"/>
        <v>-0.39240506329113922</v>
      </c>
    </row>
    <row r="51" spans="1:12" customFormat="1" x14ac:dyDescent="0.25">
      <c r="A51" s="6" t="s">
        <v>72</v>
      </c>
      <c r="B51" s="8">
        <v>1422</v>
      </c>
      <c r="C51" s="8">
        <v>1493</v>
      </c>
      <c r="D51" s="8">
        <v>1370</v>
      </c>
      <c r="E51" s="8">
        <v>990</v>
      </c>
      <c r="G51" s="8">
        <f t="shared" si="6"/>
        <v>-123</v>
      </c>
      <c r="H51" s="14">
        <f t="shared" si="7"/>
        <v>-8.238446081714669E-2</v>
      </c>
      <c r="I51" s="8">
        <f t="shared" si="8"/>
        <v>-380</v>
      </c>
      <c r="J51" s="14">
        <f t="shared" si="9"/>
        <v>-0.27737226277372262</v>
      </c>
      <c r="K51" s="8">
        <f t="shared" si="10"/>
        <v>-503</v>
      </c>
      <c r="L51" s="14">
        <f t="shared" si="11"/>
        <v>-0.33690555927662424</v>
      </c>
    </row>
    <row r="52" spans="1:12" customFormat="1" x14ac:dyDescent="0.25">
      <c r="A52" s="6" t="s">
        <v>73</v>
      </c>
      <c r="B52" s="8">
        <v>66</v>
      </c>
      <c r="C52" s="8">
        <v>58</v>
      </c>
      <c r="D52" s="8">
        <v>45</v>
      </c>
      <c r="E52" s="8">
        <v>24</v>
      </c>
      <c r="G52" s="8">
        <f t="shared" si="6"/>
        <v>-13</v>
      </c>
      <c r="H52" s="14">
        <f t="shared" si="7"/>
        <v>-0.22413793103448276</v>
      </c>
      <c r="I52" s="8">
        <f t="shared" si="8"/>
        <v>-21</v>
      </c>
      <c r="J52" s="14">
        <f t="shared" si="9"/>
        <v>-0.46666666666666667</v>
      </c>
      <c r="K52" s="8">
        <f t="shared" si="10"/>
        <v>-34</v>
      </c>
      <c r="L52" s="14">
        <f t="shared" si="11"/>
        <v>-0.58620689655172409</v>
      </c>
    </row>
    <row r="53" spans="1:12" customFormat="1" x14ac:dyDescent="0.25">
      <c r="A53" s="6" t="s">
        <v>74</v>
      </c>
      <c r="B53" s="8">
        <v>24</v>
      </c>
      <c r="C53" s="8">
        <v>17</v>
      </c>
      <c r="D53" s="8">
        <v>10</v>
      </c>
      <c r="E53" s="8">
        <v>22</v>
      </c>
      <c r="G53" s="8">
        <f t="shared" si="6"/>
        <v>-7</v>
      </c>
      <c r="H53" s="14">
        <f t="shared" si="7"/>
        <v>-0.41176470588235292</v>
      </c>
      <c r="I53" s="8">
        <f t="shared" si="8"/>
        <v>12</v>
      </c>
      <c r="J53" s="14">
        <f t="shared" si="9"/>
        <v>1.2</v>
      </c>
      <c r="K53" s="8">
        <f t="shared" si="10"/>
        <v>5</v>
      </c>
      <c r="L53" s="14">
        <f t="shared" si="11"/>
        <v>0.29411764705882354</v>
      </c>
    </row>
    <row r="54" spans="1:12" customFormat="1" x14ac:dyDescent="0.25">
      <c r="A54" s="6" t="s">
        <v>75</v>
      </c>
      <c r="B54" s="8">
        <v>0</v>
      </c>
      <c r="C54" s="8">
        <v>1</v>
      </c>
      <c r="D54" s="8">
        <v>0</v>
      </c>
      <c r="E54" s="8">
        <v>0</v>
      </c>
      <c r="G54" s="8">
        <f t="shared" si="6"/>
        <v>-1</v>
      </c>
      <c r="H54" s="14">
        <f t="shared" si="7"/>
        <v>-1</v>
      </c>
      <c r="I54" s="8">
        <f t="shared" si="8"/>
        <v>0</v>
      </c>
      <c r="J54" s="14">
        <f t="shared" si="9"/>
        <v>0</v>
      </c>
      <c r="K54" s="8">
        <f t="shared" si="10"/>
        <v>-1</v>
      </c>
      <c r="L54" s="14">
        <f t="shared" si="11"/>
        <v>-1</v>
      </c>
    </row>
    <row r="55" spans="1:12" customFormat="1" x14ac:dyDescent="0.25">
      <c r="A55" s="6" t="s">
        <v>76</v>
      </c>
      <c r="B55" s="8">
        <v>0</v>
      </c>
      <c r="C55" s="8">
        <v>0</v>
      </c>
      <c r="D55" s="8">
        <v>0</v>
      </c>
      <c r="E55" s="8">
        <v>0</v>
      </c>
      <c r="G55" s="8">
        <f t="shared" si="6"/>
        <v>0</v>
      </c>
      <c r="H55" s="14">
        <f t="shared" si="7"/>
        <v>0</v>
      </c>
      <c r="I55" s="8">
        <f t="shared" si="8"/>
        <v>0</v>
      </c>
      <c r="J55" s="14">
        <f t="shared" si="9"/>
        <v>0</v>
      </c>
      <c r="K55" s="8">
        <f t="shared" si="10"/>
        <v>0</v>
      </c>
      <c r="L55" s="14">
        <f t="shared" si="11"/>
        <v>0</v>
      </c>
    </row>
    <row r="56" spans="1:12" customFormat="1" x14ac:dyDescent="0.25">
      <c r="A56" s="6" t="s">
        <v>77</v>
      </c>
      <c r="B56" s="8">
        <v>5</v>
      </c>
      <c r="C56" s="8">
        <v>3</v>
      </c>
      <c r="D56" s="8">
        <v>5</v>
      </c>
      <c r="E56" s="8">
        <v>0</v>
      </c>
      <c r="G56" s="8">
        <f t="shared" si="6"/>
        <v>2</v>
      </c>
      <c r="H56" s="14">
        <f t="shared" si="7"/>
        <v>0.66666666666666663</v>
      </c>
      <c r="I56" s="8">
        <f t="shared" si="8"/>
        <v>-5</v>
      </c>
      <c r="J56" s="14">
        <f t="shared" si="9"/>
        <v>-1</v>
      </c>
      <c r="K56" s="8">
        <f t="shared" si="10"/>
        <v>-3</v>
      </c>
      <c r="L56" s="14">
        <f t="shared" si="11"/>
        <v>-1</v>
      </c>
    </row>
    <row r="57" spans="1:12" customFormat="1" x14ac:dyDescent="0.25">
      <c r="A57" s="6" t="s">
        <v>78</v>
      </c>
      <c r="B57" s="8">
        <v>106</v>
      </c>
      <c r="C57" s="8">
        <v>54</v>
      </c>
      <c r="D57" s="8">
        <v>57</v>
      </c>
      <c r="E57" s="8">
        <v>34</v>
      </c>
      <c r="G57" s="8">
        <f t="shared" si="6"/>
        <v>3</v>
      </c>
      <c r="H57" s="14">
        <f t="shared" si="7"/>
        <v>5.5555555555555552E-2</v>
      </c>
      <c r="I57" s="8">
        <f t="shared" si="8"/>
        <v>-23</v>
      </c>
      <c r="J57" s="14">
        <f t="shared" si="9"/>
        <v>-0.40350877192982454</v>
      </c>
      <c r="K57" s="8">
        <f t="shared" si="10"/>
        <v>-20</v>
      </c>
      <c r="L57" s="14">
        <f t="shared" si="11"/>
        <v>-0.37037037037037035</v>
      </c>
    </row>
    <row r="58" spans="1:12" customFormat="1" x14ac:dyDescent="0.25">
      <c r="A58" s="6" t="s">
        <v>79</v>
      </c>
      <c r="B58" s="8">
        <v>29</v>
      </c>
      <c r="C58" s="8">
        <v>36</v>
      </c>
      <c r="D58" s="8">
        <v>34</v>
      </c>
      <c r="E58" s="8">
        <v>24</v>
      </c>
      <c r="G58" s="8">
        <f t="shared" si="6"/>
        <v>-2</v>
      </c>
      <c r="H58" s="14">
        <f t="shared" si="7"/>
        <v>-5.5555555555555552E-2</v>
      </c>
      <c r="I58" s="8">
        <f t="shared" si="8"/>
        <v>-10</v>
      </c>
      <c r="J58" s="14">
        <f t="shared" si="9"/>
        <v>-0.29411764705882354</v>
      </c>
      <c r="K58" s="8">
        <f t="shared" si="10"/>
        <v>-12</v>
      </c>
      <c r="L58" s="14">
        <f t="shared" si="11"/>
        <v>-0.33333333333333331</v>
      </c>
    </row>
    <row r="59" spans="1:12" customFormat="1" x14ac:dyDescent="0.25">
      <c r="A59" s="6" t="s">
        <v>80</v>
      </c>
      <c r="B59" s="8">
        <v>1</v>
      </c>
      <c r="C59" s="8">
        <v>1</v>
      </c>
      <c r="D59" s="8">
        <v>0</v>
      </c>
      <c r="E59" s="8">
        <v>1</v>
      </c>
      <c r="G59" s="8">
        <f t="shared" si="6"/>
        <v>-1</v>
      </c>
      <c r="H59" s="14">
        <f t="shared" si="7"/>
        <v>-1</v>
      </c>
      <c r="I59" s="8">
        <f t="shared" si="8"/>
        <v>1</v>
      </c>
      <c r="J59" s="14">
        <f t="shared" si="9"/>
        <v>0</v>
      </c>
      <c r="K59" s="8">
        <f t="shared" si="10"/>
        <v>0</v>
      </c>
      <c r="L59" s="14">
        <f t="shared" si="11"/>
        <v>0</v>
      </c>
    </row>
    <row r="60" spans="1:12" x14ac:dyDescent="0.25">
      <c r="A60" s="22" t="s">
        <v>85</v>
      </c>
      <c r="B60" s="20">
        <f>SUM(B3:B59)</f>
        <v>139086</v>
      </c>
      <c r="C60" s="23">
        <f>SUM(C3:C59)</f>
        <v>128998</v>
      </c>
      <c r="D60" s="23">
        <f>SUM(D3:D59)</f>
        <v>112350</v>
      </c>
      <c r="E60" s="23">
        <f>SUM(E3:E59)</f>
        <v>57582</v>
      </c>
      <c r="F60" s="25"/>
      <c r="G60" s="23">
        <f t="shared" si="6"/>
        <v>-16648</v>
      </c>
      <c r="H60" s="21">
        <f t="shared" si="7"/>
        <v>-0.12905626443820833</v>
      </c>
      <c r="I60" s="23">
        <f t="shared" si="8"/>
        <v>-54768</v>
      </c>
      <c r="J60" s="21">
        <f t="shared" si="9"/>
        <v>-0.48747663551401871</v>
      </c>
      <c r="K60" s="23">
        <f t="shared" si="10"/>
        <v>-71416</v>
      </c>
      <c r="L60" s="21">
        <f t="shared" si="11"/>
        <v>-0.55362098637188173</v>
      </c>
    </row>
  </sheetData>
  <mergeCells count="3">
    <mergeCell ref="G1:H1"/>
    <mergeCell ref="I1:J1"/>
    <mergeCell ref="K1:L1"/>
  </mergeCells>
  <conditionalFormatting sqref="H3:H59">
    <cfRule type="cellIs" dxfId="414" priority="34" operator="lessThan">
      <formula>-0.2</formula>
    </cfRule>
    <cfRule type="cellIs" dxfId="413" priority="35" operator="between">
      <formula>-0.1</formula>
      <formula>-0.1999</formula>
    </cfRule>
  </conditionalFormatting>
  <conditionalFormatting sqref="H3:H59">
    <cfRule type="cellIs" dxfId="412" priority="31" operator="greaterThan">
      <formula>0.2</formula>
    </cfRule>
    <cfRule type="cellIs" dxfId="411" priority="32" operator="between">
      <formula>0.1</formula>
      <formula>0.1999</formula>
    </cfRule>
    <cfRule type="cellIs" dxfId="410" priority="33" operator="greaterThan">
      <formula>0</formula>
    </cfRule>
    <cfRule type="cellIs" dxfId="409" priority="36" operator="lessThan">
      <formula>0</formula>
    </cfRule>
  </conditionalFormatting>
  <conditionalFormatting sqref="J3:J59">
    <cfRule type="cellIs" dxfId="408" priority="28" operator="lessThan">
      <formula>-0.2</formula>
    </cfRule>
    <cfRule type="cellIs" dxfId="407" priority="29" operator="between">
      <formula>-0.1</formula>
      <formula>-0.1999</formula>
    </cfRule>
  </conditionalFormatting>
  <conditionalFormatting sqref="J3:J59">
    <cfRule type="cellIs" dxfId="406" priority="25" operator="greaterThan">
      <formula>0.2</formula>
    </cfRule>
    <cfRule type="cellIs" dxfId="405" priority="26" operator="between">
      <formula>0.1</formula>
      <formula>0.1999</formula>
    </cfRule>
    <cfRule type="cellIs" dxfId="404" priority="27" operator="greaterThan">
      <formula>0</formula>
    </cfRule>
    <cfRule type="cellIs" dxfId="403" priority="30" operator="lessThan">
      <formula>0</formula>
    </cfRule>
  </conditionalFormatting>
  <conditionalFormatting sqref="L3:L59">
    <cfRule type="cellIs" dxfId="402" priority="22" operator="lessThan">
      <formula>-0.2</formula>
    </cfRule>
    <cfRule type="cellIs" dxfId="401" priority="23" operator="between">
      <formula>-0.1</formula>
      <formula>-0.1999</formula>
    </cfRule>
  </conditionalFormatting>
  <conditionalFormatting sqref="L3:L59">
    <cfRule type="cellIs" dxfId="400" priority="19" operator="greaterThan">
      <formula>0.2</formula>
    </cfRule>
    <cfRule type="cellIs" dxfId="399" priority="20" operator="between">
      <formula>0.1</formula>
      <formula>0.1999</formula>
    </cfRule>
    <cfRule type="cellIs" dxfId="398" priority="21" operator="greaterThan">
      <formula>0</formula>
    </cfRule>
    <cfRule type="cellIs" dxfId="397" priority="24" operator="lessThan">
      <formula>0</formula>
    </cfRule>
  </conditionalFormatting>
  <conditionalFormatting sqref="H60">
    <cfRule type="cellIs" dxfId="396" priority="16" operator="lessThan">
      <formula>-0.2</formula>
    </cfRule>
    <cfRule type="cellIs" dxfId="395" priority="17" operator="between">
      <formula>-0.1</formula>
      <formula>-0.1999</formula>
    </cfRule>
  </conditionalFormatting>
  <conditionalFormatting sqref="H60">
    <cfRule type="cellIs" dxfId="394" priority="13" operator="greaterThan">
      <formula>0.2</formula>
    </cfRule>
    <cfRule type="cellIs" dxfId="393" priority="14" operator="between">
      <formula>0.1</formula>
      <formula>0.1999</formula>
    </cfRule>
    <cfRule type="cellIs" dxfId="392" priority="15" operator="greaterThan">
      <formula>0</formula>
    </cfRule>
    <cfRule type="cellIs" dxfId="391" priority="18" operator="lessThan">
      <formula>0</formula>
    </cfRule>
  </conditionalFormatting>
  <conditionalFormatting sqref="J60">
    <cfRule type="cellIs" dxfId="390" priority="10" operator="lessThan">
      <formula>-0.2</formula>
    </cfRule>
    <cfRule type="cellIs" dxfId="389" priority="11" operator="between">
      <formula>-0.1</formula>
      <formula>-0.1999</formula>
    </cfRule>
  </conditionalFormatting>
  <conditionalFormatting sqref="J60">
    <cfRule type="cellIs" dxfId="388" priority="7" operator="greaterThan">
      <formula>0.2</formula>
    </cfRule>
    <cfRule type="cellIs" dxfId="387" priority="8" operator="between">
      <formula>0.1</formula>
      <formula>0.1999</formula>
    </cfRule>
    <cfRule type="cellIs" dxfId="386" priority="9" operator="greaterThan">
      <formula>0</formula>
    </cfRule>
    <cfRule type="cellIs" dxfId="385" priority="12" operator="lessThan">
      <formula>0</formula>
    </cfRule>
  </conditionalFormatting>
  <conditionalFormatting sqref="L60">
    <cfRule type="cellIs" dxfId="384" priority="4" operator="lessThan">
      <formula>-0.2</formula>
    </cfRule>
    <cfRule type="cellIs" dxfId="383" priority="5" operator="between">
      <formula>-0.1</formula>
      <formula>-0.1999</formula>
    </cfRule>
  </conditionalFormatting>
  <conditionalFormatting sqref="L60">
    <cfRule type="cellIs" dxfId="382" priority="1" operator="greaterThan">
      <formula>0.2</formula>
    </cfRule>
    <cfRule type="cellIs" dxfId="381" priority="2" operator="between">
      <formula>0.1</formula>
      <formula>0.1999</formula>
    </cfRule>
    <cfRule type="cellIs" dxfId="380" priority="3" operator="greaterThan">
      <formula>0</formula>
    </cfRule>
    <cfRule type="cellIs" dxfId="379" priority="6" operator="less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B5852-FBE6-41CB-995E-AE43B5276460}">
  <sheetPr>
    <tabColor theme="0" tint="-0.34998626667073579"/>
  </sheetPr>
  <dimension ref="A1:L60"/>
  <sheetViews>
    <sheetView workbookViewId="0">
      <pane xSplit="1" ySplit="2" topLeftCell="B3" activePane="bottomRight" state="frozenSplit"/>
      <selection pane="topRight" activeCell="B1" sqref="B1"/>
      <selection pane="bottomLeft" activeCell="A9" sqref="A9"/>
      <selection pane="bottomRight" activeCell="B10" sqref="B10"/>
    </sheetView>
  </sheetViews>
  <sheetFormatPr defaultRowHeight="15" x14ac:dyDescent="0.25"/>
  <cols>
    <col min="1" max="1" width="23.7109375" style="2" bestFit="1" customWidth="1"/>
    <col min="2" max="7" width="9.140625" style="2"/>
    <col min="8" max="8" width="10" style="2" customWidth="1"/>
    <col min="9" max="9" width="9.140625" style="2"/>
    <col min="10" max="10" width="10" style="2" customWidth="1"/>
    <col min="11" max="11" width="9.140625" style="2"/>
    <col min="12" max="12" width="9.85546875" style="2" customWidth="1"/>
    <col min="13" max="16384" width="9.140625" style="2"/>
  </cols>
  <sheetData>
    <row r="1" spans="1:12" ht="30" customHeight="1" thickBot="1" x14ac:dyDescent="0.3">
      <c r="A1" s="6"/>
      <c r="B1" s="6"/>
      <c r="C1" s="6"/>
      <c r="D1" s="6"/>
      <c r="E1" s="6"/>
      <c r="G1" s="83" t="s">
        <v>89</v>
      </c>
      <c r="H1" s="83"/>
      <c r="I1" s="83" t="s">
        <v>86</v>
      </c>
      <c r="J1" s="83"/>
      <c r="K1" s="84" t="s">
        <v>90</v>
      </c>
      <c r="L1" s="84"/>
    </row>
    <row r="2" spans="1:12" ht="15.75" thickBot="1" x14ac:dyDescent="0.3">
      <c r="A2" s="69" t="s">
        <v>93</v>
      </c>
      <c r="B2" s="31">
        <v>2017</v>
      </c>
      <c r="C2" s="32">
        <v>2018</v>
      </c>
      <c r="D2" s="32">
        <v>2019</v>
      </c>
      <c r="E2" s="33">
        <v>2020</v>
      </c>
      <c r="G2" s="34" t="s">
        <v>87</v>
      </c>
      <c r="H2" s="34" t="s">
        <v>88</v>
      </c>
      <c r="I2" s="34" t="s">
        <v>87</v>
      </c>
      <c r="J2" s="34" t="s">
        <v>88</v>
      </c>
      <c r="K2" s="34" t="s">
        <v>87</v>
      </c>
      <c r="L2" s="34" t="s">
        <v>88</v>
      </c>
    </row>
    <row r="3" spans="1:12" customFormat="1" x14ac:dyDescent="0.25">
      <c r="A3" s="15" t="s">
        <v>24</v>
      </c>
      <c r="B3" s="49">
        <v>8195</v>
      </c>
      <c r="C3" s="49">
        <v>7616</v>
      </c>
      <c r="D3" s="49">
        <v>6280</v>
      </c>
      <c r="E3" s="8">
        <v>4453</v>
      </c>
      <c r="G3" s="8">
        <f t="shared" ref="G3:G34" si="0">D3-C3</f>
        <v>-1336</v>
      </c>
      <c r="H3" s="14">
        <f t="shared" ref="H3:H34" si="1">IF(C3&gt;0, G3/C3, 0)</f>
        <v>-0.17542016806722688</v>
      </c>
      <c r="I3" s="8">
        <f t="shared" ref="I3:I34" si="2">E3-D3</f>
        <v>-1827</v>
      </c>
      <c r="J3" s="14">
        <f t="shared" ref="J3:J34" si="3">IF(D3&gt;0, I3/D3, 0)</f>
        <v>-0.29092356687898091</v>
      </c>
      <c r="K3" s="8">
        <f t="shared" ref="K3:K34" si="4">E3-C3</f>
        <v>-3163</v>
      </c>
      <c r="L3" s="14">
        <f t="shared" ref="L3:L34" si="5">IF(C3&gt;0, K3/C3, 0)</f>
        <v>-0.41530987394957986</v>
      </c>
    </row>
    <row r="4" spans="1:12" customFormat="1" x14ac:dyDescent="0.25">
      <c r="A4" s="6" t="s">
        <v>25</v>
      </c>
      <c r="B4" s="8">
        <v>166</v>
      </c>
      <c r="C4" s="8">
        <v>123</v>
      </c>
      <c r="D4" s="8">
        <v>71</v>
      </c>
      <c r="E4" s="8">
        <v>73</v>
      </c>
      <c r="G4" s="8">
        <f t="shared" si="0"/>
        <v>-52</v>
      </c>
      <c r="H4" s="14">
        <f t="shared" si="1"/>
        <v>-0.42276422764227645</v>
      </c>
      <c r="I4" s="8">
        <f t="shared" si="2"/>
        <v>2</v>
      </c>
      <c r="J4" s="14">
        <f t="shared" si="3"/>
        <v>2.8169014084507043E-2</v>
      </c>
      <c r="K4" s="8">
        <f t="shared" si="4"/>
        <v>-50</v>
      </c>
      <c r="L4" s="14">
        <f t="shared" si="5"/>
        <v>-0.4065040650406504</v>
      </c>
    </row>
    <row r="5" spans="1:12" customFormat="1" x14ac:dyDescent="0.25">
      <c r="A5" s="6" t="s">
        <v>26</v>
      </c>
      <c r="B5" s="8">
        <v>1147</v>
      </c>
      <c r="C5" s="8">
        <v>1062</v>
      </c>
      <c r="D5" s="8">
        <v>926</v>
      </c>
      <c r="E5" s="8">
        <v>624</v>
      </c>
      <c r="G5" s="8">
        <f t="shared" si="0"/>
        <v>-136</v>
      </c>
      <c r="H5" s="14">
        <f t="shared" si="1"/>
        <v>-0.128060263653484</v>
      </c>
      <c r="I5" s="8">
        <f t="shared" si="2"/>
        <v>-302</v>
      </c>
      <c r="J5" s="14">
        <f t="shared" si="3"/>
        <v>-0.326133909287257</v>
      </c>
      <c r="K5" s="8">
        <f t="shared" si="4"/>
        <v>-438</v>
      </c>
      <c r="L5" s="14">
        <f t="shared" si="5"/>
        <v>-0.41242937853107342</v>
      </c>
    </row>
    <row r="6" spans="1:12" customFormat="1" x14ac:dyDescent="0.25">
      <c r="A6" s="6" t="s">
        <v>27</v>
      </c>
      <c r="B6" s="8">
        <v>2808</v>
      </c>
      <c r="C6" s="8">
        <v>2367</v>
      </c>
      <c r="D6" s="8">
        <v>1966</v>
      </c>
      <c r="E6" s="8">
        <v>1157</v>
      </c>
      <c r="G6" s="8">
        <f t="shared" si="0"/>
        <v>-401</v>
      </c>
      <c r="H6" s="14">
        <f t="shared" si="1"/>
        <v>-0.16941275876637094</v>
      </c>
      <c r="I6" s="8">
        <f t="shared" si="2"/>
        <v>-809</v>
      </c>
      <c r="J6" s="14">
        <f t="shared" si="3"/>
        <v>-0.41149542217700913</v>
      </c>
      <c r="K6" s="8">
        <f t="shared" si="4"/>
        <v>-1210</v>
      </c>
      <c r="L6" s="14">
        <f t="shared" si="5"/>
        <v>-0.51119560625264049</v>
      </c>
    </row>
    <row r="7" spans="1:12" customFormat="1" x14ac:dyDescent="0.25">
      <c r="A7" s="6" t="s">
        <v>28</v>
      </c>
      <c r="B7" s="8">
        <v>16991</v>
      </c>
      <c r="C7" s="8">
        <v>15707</v>
      </c>
      <c r="D7" s="8">
        <v>13475</v>
      </c>
      <c r="E7" s="8">
        <v>8655</v>
      </c>
      <c r="G7" s="8">
        <f t="shared" si="0"/>
        <v>-2232</v>
      </c>
      <c r="H7" s="14">
        <f t="shared" si="1"/>
        <v>-0.14210224740561533</v>
      </c>
      <c r="I7" s="8">
        <f t="shared" si="2"/>
        <v>-4820</v>
      </c>
      <c r="J7" s="14">
        <f t="shared" si="3"/>
        <v>-0.35769944341372911</v>
      </c>
      <c r="K7" s="8">
        <f t="shared" si="4"/>
        <v>-7052</v>
      </c>
      <c r="L7" s="14">
        <f t="shared" si="5"/>
        <v>-0.44897179601451581</v>
      </c>
    </row>
    <row r="8" spans="1:12" customFormat="1" x14ac:dyDescent="0.25">
      <c r="A8" s="6" t="s">
        <v>29</v>
      </c>
      <c r="B8" s="8">
        <v>735</v>
      </c>
      <c r="C8" s="8">
        <v>760</v>
      </c>
      <c r="D8" s="8">
        <v>685</v>
      </c>
      <c r="E8" s="8">
        <v>317</v>
      </c>
      <c r="G8" s="8">
        <f t="shared" si="0"/>
        <v>-75</v>
      </c>
      <c r="H8" s="14">
        <f t="shared" si="1"/>
        <v>-9.8684210526315791E-2</v>
      </c>
      <c r="I8" s="8">
        <f t="shared" si="2"/>
        <v>-368</v>
      </c>
      <c r="J8" s="14">
        <f t="shared" si="3"/>
        <v>-0.53722627737226281</v>
      </c>
      <c r="K8" s="8">
        <f t="shared" si="4"/>
        <v>-443</v>
      </c>
      <c r="L8" s="14">
        <f t="shared" si="5"/>
        <v>-0.58289473684210524</v>
      </c>
    </row>
    <row r="9" spans="1:12" customFormat="1" x14ac:dyDescent="0.25">
      <c r="A9" s="6" t="s">
        <v>30</v>
      </c>
      <c r="B9" s="8">
        <v>3740</v>
      </c>
      <c r="C9" s="8">
        <v>3722</v>
      </c>
      <c r="D9" s="8">
        <v>2876</v>
      </c>
      <c r="E9" s="8">
        <v>2005</v>
      </c>
      <c r="G9" s="8">
        <f t="shared" si="0"/>
        <v>-846</v>
      </c>
      <c r="H9" s="14">
        <f t="shared" si="1"/>
        <v>-0.22729715206878023</v>
      </c>
      <c r="I9" s="8">
        <f t="shared" si="2"/>
        <v>-871</v>
      </c>
      <c r="J9" s="14">
        <f t="shared" si="3"/>
        <v>-0.30285118219749652</v>
      </c>
      <c r="K9" s="8">
        <f t="shared" si="4"/>
        <v>-1717</v>
      </c>
      <c r="L9" s="14">
        <f t="shared" si="5"/>
        <v>-0.46131112305212252</v>
      </c>
    </row>
    <row r="10" spans="1:12" customFormat="1" x14ac:dyDescent="0.25">
      <c r="A10" s="6" t="s">
        <v>31</v>
      </c>
      <c r="B10" s="8">
        <v>1354</v>
      </c>
      <c r="C10" s="8">
        <v>1383</v>
      </c>
      <c r="D10" s="8">
        <v>975</v>
      </c>
      <c r="E10" s="8">
        <v>692</v>
      </c>
      <c r="G10" s="8">
        <f t="shared" si="0"/>
        <v>-408</v>
      </c>
      <c r="H10" s="14">
        <f t="shared" si="1"/>
        <v>-0.29501084598698479</v>
      </c>
      <c r="I10" s="8">
        <f t="shared" si="2"/>
        <v>-283</v>
      </c>
      <c r="J10" s="14">
        <f t="shared" si="3"/>
        <v>-0.29025641025641025</v>
      </c>
      <c r="K10" s="8">
        <f t="shared" si="4"/>
        <v>-691</v>
      </c>
      <c r="L10" s="14">
        <f t="shared" si="5"/>
        <v>-0.49963846710050613</v>
      </c>
    </row>
    <row r="11" spans="1:12" customFormat="1" x14ac:dyDescent="0.25">
      <c r="A11" s="6" t="s">
        <v>32</v>
      </c>
      <c r="B11" s="8">
        <v>40389</v>
      </c>
      <c r="C11" s="8">
        <v>35383</v>
      </c>
      <c r="D11" s="8">
        <v>27587</v>
      </c>
      <c r="E11" s="8">
        <v>18997</v>
      </c>
      <c r="G11" s="8">
        <f t="shared" si="0"/>
        <v>-7796</v>
      </c>
      <c r="H11" s="14">
        <f t="shared" si="1"/>
        <v>-0.22033179775598452</v>
      </c>
      <c r="I11" s="8">
        <f t="shared" si="2"/>
        <v>-8590</v>
      </c>
      <c r="J11" s="14">
        <f t="shared" si="3"/>
        <v>-0.31137854786674884</v>
      </c>
      <c r="K11" s="8">
        <f t="shared" si="4"/>
        <v>-16386</v>
      </c>
      <c r="L11" s="14">
        <f t="shared" si="5"/>
        <v>-0.46310375038860468</v>
      </c>
    </row>
    <row r="12" spans="1:12" customFormat="1" x14ac:dyDescent="0.25">
      <c r="A12" s="6" t="s">
        <v>33</v>
      </c>
      <c r="B12" s="8">
        <v>16474</v>
      </c>
      <c r="C12" s="8">
        <v>14853</v>
      </c>
      <c r="D12" s="8">
        <v>12044</v>
      </c>
      <c r="E12" s="8">
        <v>6975</v>
      </c>
      <c r="G12" s="8">
        <f t="shared" si="0"/>
        <v>-2809</v>
      </c>
      <c r="H12" s="14">
        <f t="shared" si="1"/>
        <v>-0.18912004308893826</v>
      </c>
      <c r="I12" s="8">
        <f t="shared" si="2"/>
        <v>-5069</v>
      </c>
      <c r="J12" s="14">
        <f t="shared" si="3"/>
        <v>-0.42087346396545999</v>
      </c>
      <c r="K12" s="8">
        <f t="shared" si="4"/>
        <v>-7878</v>
      </c>
      <c r="L12" s="14">
        <f t="shared" si="5"/>
        <v>-0.53039789941425974</v>
      </c>
    </row>
    <row r="13" spans="1:12" customFormat="1" x14ac:dyDescent="0.25">
      <c r="A13" s="6" t="s">
        <v>34</v>
      </c>
      <c r="B13" s="8">
        <v>245</v>
      </c>
      <c r="C13" s="8">
        <v>265</v>
      </c>
      <c r="D13" s="8">
        <v>196</v>
      </c>
      <c r="E13" s="8">
        <v>146</v>
      </c>
      <c r="G13" s="8">
        <f t="shared" si="0"/>
        <v>-69</v>
      </c>
      <c r="H13" s="14">
        <f t="shared" si="1"/>
        <v>-0.26037735849056604</v>
      </c>
      <c r="I13" s="8">
        <f t="shared" si="2"/>
        <v>-50</v>
      </c>
      <c r="J13" s="14">
        <f t="shared" si="3"/>
        <v>-0.25510204081632654</v>
      </c>
      <c r="K13" s="8">
        <f t="shared" si="4"/>
        <v>-119</v>
      </c>
      <c r="L13" s="14">
        <f t="shared" si="5"/>
        <v>-0.44905660377358492</v>
      </c>
    </row>
    <row r="14" spans="1:12" customFormat="1" x14ac:dyDescent="0.25">
      <c r="A14" s="6" t="s">
        <v>35</v>
      </c>
      <c r="B14" s="8">
        <v>368</v>
      </c>
      <c r="C14" s="8">
        <v>345</v>
      </c>
      <c r="D14" s="8">
        <v>311</v>
      </c>
      <c r="E14" s="8">
        <v>139</v>
      </c>
      <c r="G14" s="8">
        <f t="shared" si="0"/>
        <v>-34</v>
      </c>
      <c r="H14" s="14">
        <f t="shared" si="1"/>
        <v>-9.8550724637681164E-2</v>
      </c>
      <c r="I14" s="8">
        <f t="shared" si="2"/>
        <v>-172</v>
      </c>
      <c r="J14" s="14">
        <f t="shared" si="3"/>
        <v>-0.55305466237942125</v>
      </c>
      <c r="K14" s="8">
        <f t="shared" si="4"/>
        <v>-206</v>
      </c>
      <c r="L14" s="14">
        <f t="shared" si="5"/>
        <v>-0.59710144927536235</v>
      </c>
    </row>
    <row r="15" spans="1:12" customFormat="1" x14ac:dyDescent="0.25">
      <c r="A15" s="6" t="s">
        <v>36</v>
      </c>
      <c r="B15" s="8">
        <v>10044</v>
      </c>
      <c r="C15" s="8">
        <v>8856</v>
      </c>
      <c r="D15" s="8">
        <v>7214</v>
      </c>
      <c r="E15" s="8">
        <v>4693</v>
      </c>
      <c r="G15" s="8">
        <f t="shared" si="0"/>
        <v>-1642</v>
      </c>
      <c r="H15" s="14">
        <f t="shared" si="1"/>
        <v>-0.18541102077687444</v>
      </c>
      <c r="I15" s="8">
        <f t="shared" si="2"/>
        <v>-2521</v>
      </c>
      <c r="J15" s="14">
        <f t="shared" si="3"/>
        <v>-0.34945938453008041</v>
      </c>
      <c r="K15" s="8">
        <f t="shared" si="4"/>
        <v>-4163</v>
      </c>
      <c r="L15" s="14">
        <f t="shared" si="5"/>
        <v>-0.47007678410117437</v>
      </c>
    </row>
    <row r="16" spans="1:12" customFormat="1" x14ac:dyDescent="0.25">
      <c r="A16" s="6" t="s">
        <v>37</v>
      </c>
      <c r="B16" s="8">
        <v>5296</v>
      </c>
      <c r="C16" s="8">
        <v>5210</v>
      </c>
      <c r="D16" s="8">
        <v>4355</v>
      </c>
      <c r="E16" s="8">
        <v>4174</v>
      </c>
      <c r="G16" s="8">
        <f t="shared" si="0"/>
        <v>-855</v>
      </c>
      <c r="H16" s="14">
        <f t="shared" si="1"/>
        <v>-0.16410748560460653</v>
      </c>
      <c r="I16" s="8">
        <f t="shared" si="2"/>
        <v>-181</v>
      </c>
      <c r="J16" s="14">
        <f t="shared" si="3"/>
        <v>-4.1561423650975891E-2</v>
      </c>
      <c r="K16" s="8">
        <f t="shared" si="4"/>
        <v>-1036</v>
      </c>
      <c r="L16" s="14">
        <f t="shared" si="5"/>
        <v>-0.19884836852207294</v>
      </c>
    </row>
    <row r="17" spans="1:12" s="25" customFormat="1" x14ac:dyDescent="0.25">
      <c r="A17" s="86" t="s">
        <v>38</v>
      </c>
      <c r="B17" s="26">
        <v>2680</v>
      </c>
      <c r="C17" s="26">
        <v>2793</v>
      </c>
      <c r="D17" s="26">
        <v>2560</v>
      </c>
      <c r="E17" s="26">
        <v>1904</v>
      </c>
      <c r="G17" s="26">
        <f t="shared" si="0"/>
        <v>-233</v>
      </c>
      <c r="H17" s="27">
        <f t="shared" si="1"/>
        <v>-8.3422842821339063E-2</v>
      </c>
      <c r="I17" s="26">
        <f t="shared" si="2"/>
        <v>-656</v>
      </c>
      <c r="J17" s="27">
        <f t="shared" si="3"/>
        <v>-0.25624999999999998</v>
      </c>
      <c r="K17" s="26">
        <f t="shared" si="4"/>
        <v>-889</v>
      </c>
      <c r="L17" s="27">
        <f t="shared" si="5"/>
        <v>-0.31829573934837091</v>
      </c>
    </row>
    <row r="18" spans="1:12" s="25" customFormat="1" x14ac:dyDescent="0.25">
      <c r="A18" s="86" t="s">
        <v>39</v>
      </c>
      <c r="B18" s="26">
        <v>859</v>
      </c>
      <c r="C18" s="26">
        <v>866</v>
      </c>
      <c r="D18" s="26">
        <v>817</v>
      </c>
      <c r="E18" s="26">
        <v>567</v>
      </c>
      <c r="G18" s="26">
        <f t="shared" si="0"/>
        <v>-49</v>
      </c>
      <c r="H18" s="27">
        <f t="shared" si="1"/>
        <v>-5.6581986143187067E-2</v>
      </c>
      <c r="I18" s="26">
        <f t="shared" si="2"/>
        <v>-250</v>
      </c>
      <c r="J18" s="27">
        <f t="shared" si="3"/>
        <v>-0.30599755201958384</v>
      </c>
      <c r="K18" s="26">
        <f t="shared" si="4"/>
        <v>-299</v>
      </c>
      <c r="L18" s="27">
        <f t="shared" si="5"/>
        <v>-0.34526558891454967</v>
      </c>
    </row>
    <row r="19" spans="1:12" s="25" customFormat="1" x14ac:dyDescent="0.25">
      <c r="A19" s="86" t="s">
        <v>40</v>
      </c>
      <c r="B19" s="26">
        <v>3768</v>
      </c>
      <c r="C19" s="26">
        <v>3105</v>
      </c>
      <c r="D19" s="26">
        <v>2747</v>
      </c>
      <c r="E19" s="26">
        <v>1087</v>
      </c>
      <c r="G19" s="26">
        <f t="shared" si="0"/>
        <v>-358</v>
      </c>
      <c r="H19" s="27">
        <f t="shared" si="1"/>
        <v>-0.11529790660225443</v>
      </c>
      <c r="I19" s="26">
        <f t="shared" si="2"/>
        <v>-1660</v>
      </c>
      <c r="J19" s="27">
        <f t="shared" si="3"/>
        <v>-0.60429559519475795</v>
      </c>
      <c r="K19" s="26">
        <f t="shared" si="4"/>
        <v>-2018</v>
      </c>
      <c r="L19" s="27">
        <f t="shared" si="5"/>
        <v>-0.64991948470209338</v>
      </c>
    </row>
    <row r="20" spans="1:12" s="25" customFormat="1" x14ac:dyDescent="0.25">
      <c r="A20" s="86" t="s">
        <v>41</v>
      </c>
      <c r="B20" s="26">
        <v>10120</v>
      </c>
      <c r="C20" s="26">
        <v>7994</v>
      </c>
      <c r="D20" s="26">
        <v>6554</v>
      </c>
      <c r="E20" s="26">
        <v>4109</v>
      </c>
      <c r="G20" s="26">
        <f t="shared" si="0"/>
        <v>-1440</v>
      </c>
      <c r="H20" s="27">
        <f t="shared" si="1"/>
        <v>-0.1801351013259945</v>
      </c>
      <c r="I20" s="26">
        <f t="shared" si="2"/>
        <v>-2445</v>
      </c>
      <c r="J20" s="27">
        <f t="shared" si="3"/>
        <v>-0.37305462313091242</v>
      </c>
      <c r="K20" s="26">
        <f t="shared" si="4"/>
        <v>-3885</v>
      </c>
      <c r="L20" s="27">
        <f t="shared" si="5"/>
        <v>-0.48598949211908932</v>
      </c>
    </row>
    <row r="21" spans="1:12" s="25" customFormat="1" x14ac:dyDescent="0.25">
      <c r="A21" s="86" t="s">
        <v>42</v>
      </c>
      <c r="B21" s="26">
        <v>2091</v>
      </c>
      <c r="C21" s="26">
        <v>2008</v>
      </c>
      <c r="D21" s="26">
        <v>1755</v>
      </c>
      <c r="E21" s="26">
        <v>1187</v>
      </c>
      <c r="G21" s="26">
        <f t="shared" si="0"/>
        <v>-253</v>
      </c>
      <c r="H21" s="27">
        <f t="shared" si="1"/>
        <v>-0.12599601593625498</v>
      </c>
      <c r="I21" s="26">
        <f t="shared" si="2"/>
        <v>-568</v>
      </c>
      <c r="J21" s="27">
        <f t="shared" si="3"/>
        <v>-0.32364672364672364</v>
      </c>
      <c r="K21" s="26">
        <f t="shared" si="4"/>
        <v>-821</v>
      </c>
      <c r="L21" s="27">
        <f t="shared" si="5"/>
        <v>-0.40886454183266935</v>
      </c>
    </row>
    <row r="22" spans="1:12" s="25" customFormat="1" x14ac:dyDescent="0.25">
      <c r="A22" s="86" t="s">
        <v>43</v>
      </c>
      <c r="B22" s="26">
        <v>9050</v>
      </c>
      <c r="C22" s="26">
        <v>8711</v>
      </c>
      <c r="D22" s="26">
        <v>6877</v>
      </c>
      <c r="E22" s="26">
        <v>4590</v>
      </c>
      <c r="G22" s="26">
        <f t="shared" si="0"/>
        <v>-1834</v>
      </c>
      <c r="H22" s="27">
        <f t="shared" si="1"/>
        <v>-0.21053839972448629</v>
      </c>
      <c r="I22" s="26">
        <f t="shared" si="2"/>
        <v>-2287</v>
      </c>
      <c r="J22" s="27">
        <f t="shared" si="3"/>
        <v>-0.33255780136687507</v>
      </c>
      <c r="K22" s="26">
        <f t="shared" si="4"/>
        <v>-4121</v>
      </c>
      <c r="L22" s="27">
        <f t="shared" si="5"/>
        <v>-0.47308001377568593</v>
      </c>
    </row>
    <row r="23" spans="1:12" s="25" customFormat="1" x14ac:dyDescent="0.25">
      <c r="A23" s="86" t="s">
        <v>44</v>
      </c>
      <c r="B23" s="26">
        <v>4102</v>
      </c>
      <c r="C23" s="26">
        <v>4050</v>
      </c>
      <c r="D23" s="26">
        <v>4168</v>
      </c>
      <c r="E23" s="26">
        <v>3481</v>
      </c>
      <c r="G23" s="26">
        <f t="shared" si="0"/>
        <v>118</v>
      </c>
      <c r="H23" s="27">
        <f t="shared" si="1"/>
        <v>2.9135802469135802E-2</v>
      </c>
      <c r="I23" s="26">
        <f t="shared" si="2"/>
        <v>-687</v>
      </c>
      <c r="J23" s="27">
        <f t="shared" si="3"/>
        <v>-0.16482725527831094</v>
      </c>
      <c r="K23" s="26">
        <f t="shared" si="4"/>
        <v>-569</v>
      </c>
      <c r="L23" s="27">
        <f t="shared" si="5"/>
        <v>-0.14049382716049383</v>
      </c>
    </row>
    <row r="24" spans="1:12" customFormat="1" x14ac:dyDescent="0.25">
      <c r="A24" s="6" t="s">
        <v>45</v>
      </c>
      <c r="B24" s="8">
        <v>8869</v>
      </c>
      <c r="C24" s="8">
        <v>8181</v>
      </c>
      <c r="D24" s="8">
        <v>7648</v>
      </c>
      <c r="E24" s="8">
        <v>5096</v>
      </c>
      <c r="G24" s="8">
        <f t="shared" si="0"/>
        <v>-533</v>
      </c>
      <c r="H24" s="14">
        <f t="shared" si="1"/>
        <v>-6.5150959540398484E-2</v>
      </c>
      <c r="I24" s="8">
        <f t="shared" si="2"/>
        <v>-2552</v>
      </c>
      <c r="J24" s="14">
        <f t="shared" si="3"/>
        <v>-0.33368200836820083</v>
      </c>
      <c r="K24" s="8">
        <f t="shared" si="4"/>
        <v>-3085</v>
      </c>
      <c r="L24" s="14">
        <f t="shared" si="5"/>
        <v>-0.37709326488204375</v>
      </c>
    </row>
    <row r="25" spans="1:12" customFormat="1" x14ac:dyDescent="0.25">
      <c r="A25" s="6" t="s">
        <v>46</v>
      </c>
      <c r="B25" s="8">
        <v>14802</v>
      </c>
      <c r="C25" s="8">
        <v>13583</v>
      </c>
      <c r="D25" s="8">
        <v>11821</v>
      </c>
      <c r="E25" s="8">
        <v>8495</v>
      </c>
      <c r="G25" s="8">
        <f t="shared" si="0"/>
        <v>-1762</v>
      </c>
      <c r="H25" s="14">
        <f t="shared" si="1"/>
        <v>-0.12972097474784658</v>
      </c>
      <c r="I25" s="8">
        <f t="shared" si="2"/>
        <v>-3326</v>
      </c>
      <c r="J25" s="14">
        <f t="shared" si="3"/>
        <v>-0.28136367481600544</v>
      </c>
      <c r="K25" s="8">
        <f t="shared" si="4"/>
        <v>-5088</v>
      </c>
      <c r="L25" s="14">
        <f t="shared" si="5"/>
        <v>-0.37458587940808363</v>
      </c>
    </row>
    <row r="26" spans="1:12" customFormat="1" x14ac:dyDescent="0.25">
      <c r="A26" s="6" t="s">
        <v>47</v>
      </c>
      <c r="B26" s="8">
        <v>4529</v>
      </c>
      <c r="C26" s="8">
        <v>3709</v>
      </c>
      <c r="D26" s="8">
        <v>3103</v>
      </c>
      <c r="E26" s="8">
        <v>2311</v>
      </c>
      <c r="G26" s="8">
        <f t="shared" si="0"/>
        <v>-606</v>
      </c>
      <c r="H26" s="14">
        <f t="shared" si="1"/>
        <v>-0.16338635750876246</v>
      </c>
      <c r="I26" s="8">
        <f t="shared" si="2"/>
        <v>-792</v>
      </c>
      <c r="J26" s="14">
        <f t="shared" si="3"/>
        <v>-0.25523686754753466</v>
      </c>
      <c r="K26" s="8">
        <f t="shared" si="4"/>
        <v>-1398</v>
      </c>
      <c r="L26" s="14">
        <f t="shared" si="5"/>
        <v>-0.37692100296575898</v>
      </c>
    </row>
    <row r="27" spans="1:12" customFormat="1" x14ac:dyDescent="0.25">
      <c r="A27" s="6" t="s">
        <v>48</v>
      </c>
      <c r="B27" s="8">
        <v>4187</v>
      </c>
      <c r="C27" s="8">
        <v>3717</v>
      </c>
      <c r="D27" s="8">
        <v>2975</v>
      </c>
      <c r="E27" s="8">
        <v>1823</v>
      </c>
      <c r="G27" s="8">
        <f t="shared" si="0"/>
        <v>-742</v>
      </c>
      <c r="H27" s="14">
        <f t="shared" si="1"/>
        <v>-0.19962335216572505</v>
      </c>
      <c r="I27" s="8">
        <f t="shared" si="2"/>
        <v>-1152</v>
      </c>
      <c r="J27" s="14">
        <f t="shared" si="3"/>
        <v>-0.38722689075630251</v>
      </c>
      <c r="K27" s="8">
        <f t="shared" si="4"/>
        <v>-1894</v>
      </c>
      <c r="L27" s="14">
        <f t="shared" si="5"/>
        <v>-0.50955071294054344</v>
      </c>
    </row>
    <row r="28" spans="1:12" customFormat="1" x14ac:dyDescent="0.25">
      <c r="A28" s="6" t="s">
        <v>49</v>
      </c>
      <c r="B28" s="8">
        <v>57</v>
      </c>
      <c r="C28" s="8">
        <v>116</v>
      </c>
      <c r="D28" s="8">
        <v>79</v>
      </c>
      <c r="E28" s="8">
        <v>70</v>
      </c>
      <c r="G28" s="8">
        <f t="shared" si="0"/>
        <v>-37</v>
      </c>
      <c r="H28" s="14">
        <f t="shared" si="1"/>
        <v>-0.31896551724137934</v>
      </c>
      <c r="I28" s="8">
        <f t="shared" si="2"/>
        <v>-9</v>
      </c>
      <c r="J28" s="14">
        <f t="shared" si="3"/>
        <v>-0.11392405063291139</v>
      </c>
      <c r="K28" s="8">
        <f t="shared" si="4"/>
        <v>-46</v>
      </c>
      <c r="L28" s="14">
        <f t="shared" si="5"/>
        <v>-0.39655172413793105</v>
      </c>
    </row>
    <row r="29" spans="1:12" customFormat="1" x14ac:dyDescent="0.25">
      <c r="A29" s="6" t="s">
        <v>50</v>
      </c>
      <c r="B29" s="8">
        <v>1081</v>
      </c>
      <c r="C29" s="8">
        <v>796</v>
      </c>
      <c r="D29" s="8">
        <v>800</v>
      </c>
      <c r="E29" s="8">
        <v>623</v>
      </c>
      <c r="G29" s="8">
        <f t="shared" si="0"/>
        <v>4</v>
      </c>
      <c r="H29" s="14">
        <f t="shared" si="1"/>
        <v>5.0251256281407036E-3</v>
      </c>
      <c r="I29" s="8">
        <f t="shared" si="2"/>
        <v>-177</v>
      </c>
      <c r="J29" s="14">
        <f t="shared" si="3"/>
        <v>-0.22125</v>
      </c>
      <c r="K29" s="8">
        <f t="shared" si="4"/>
        <v>-173</v>
      </c>
      <c r="L29" s="14">
        <f t="shared" si="5"/>
        <v>-0.21733668341708542</v>
      </c>
    </row>
    <row r="30" spans="1:12" customFormat="1" x14ac:dyDescent="0.25">
      <c r="A30" s="6" t="s">
        <v>51</v>
      </c>
      <c r="B30" s="8">
        <v>479</v>
      </c>
      <c r="C30" s="8">
        <v>493</v>
      </c>
      <c r="D30" s="8">
        <v>252</v>
      </c>
      <c r="E30" s="8">
        <v>244</v>
      </c>
      <c r="G30" s="8">
        <f t="shared" si="0"/>
        <v>-241</v>
      </c>
      <c r="H30" s="14">
        <f t="shared" si="1"/>
        <v>-0.48884381338742394</v>
      </c>
      <c r="I30" s="8">
        <f t="shared" si="2"/>
        <v>-8</v>
      </c>
      <c r="J30" s="14">
        <f t="shared" si="3"/>
        <v>-3.1746031746031744E-2</v>
      </c>
      <c r="K30" s="8">
        <f t="shared" si="4"/>
        <v>-249</v>
      </c>
      <c r="L30" s="14">
        <f t="shared" si="5"/>
        <v>-0.50507099391480725</v>
      </c>
    </row>
    <row r="31" spans="1:12" customFormat="1" x14ac:dyDescent="0.25">
      <c r="A31" s="6" t="s">
        <v>52</v>
      </c>
      <c r="B31" s="8">
        <v>361</v>
      </c>
      <c r="C31" s="8">
        <v>458</v>
      </c>
      <c r="D31" s="8">
        <v>428</v>
      </c>
      <c r="E31" s="8">
        <v>202</v>
      </c>
      <c r="G31" s="8">
        <f t="shared" si="0"/>
        <v>-30</v>
      </c>
      <c r="H31" s="14">
        <f t="shared" si="1"/>
        <v>-6.5502183406113537E-2</v>
      </c>
      <c r="I31" s="8">
        <f t="shared" si="2"/>
        <v>-226</v>
      </c>
      <c r="J31" s="14">
        <f t="shared" si="3"/>
        <v>-0.5280373831775701</v>
      </c>
      <c r="K31" s="8">
        <f t="shared" si="4"/>
        <v>-256</v>
      </c>
      <c r="L31" s="14">
        <f t="shared" si="5"/>
        <v>-0.55895196506550215</v>
      </c>
    </row>
    <row r="32" spans="1:12" customFormat="1" x14ac:dyDescent="0.25">
      <c r="A32" s="6" t="s">
        <v>53</v>
      </c>
      <c r="B32" s="8">
        <v>4644</v>
      </c>
      <c r="C32" s="8">
        <v>4341</v>
      </c>
      <c r="D32" s="8">
        <v>2940</v>
      </c>
      <c r="E32" s="8">
        <v>2322</v>
      </c>
      <c r="G32" s="8">
        <f t="shared" si="0"/>
        <v>-1401</v>
      </c>
      <c r="H32" s="14">
        <f t="shared" si="1"/>
        <v>-0.32273669661368348</v>
      </c>
      <c r="I32" s="8">
        <f t="shared" si="2"/>
        <v>-618</v>
      </c>
      <c r="J32" s="14">
        <f t="shared" si="3"/>
        <v>-0.21020408163265306</v>
      </c>
      <c r="K32" s="8">
        <f t="shared" si="4"/>
        <v>-2019</v>
      </c>
      <c r="L32" s="14">
        <f t="shared" si="5"/>
        <v>-0.46510020732550106</v>
      </c>
    </row>
    <row r="33" spans="1:12" customFormat="1" x14ac:dyDescent="0.25">
      <c r="A33" s="6" t="s">
        <v>54</v>
      </c>
      <c r="B33" s="8">
        <v>304</v>
      </c>
      <c r="C33" s="8">
        <v>265</v>
      </c>
      <c r="D33" s="8">
        <v>198</v>
      </c>
      <c r="E33" s="8">
        <v>112</v>
      </c>
      <c r="G33" s="8">
        <f t="shared" si="0"/>
        <v>-67</v>
      </c>
      <c r="H33" s="14">
        <f t="shared" si="1"/>
        <v>-0.25283018867924528</v>
      </c>
      <c r="I33" s="8">
        <f t="shared" si="2"/>
        <v>-86</v>
      </c>
      <c r="J33" s="14">
        <f t="shared" si="3"/>
        <v>-0.43434343434343436</v>
      </c>
      <c r="K33" s="8">
        <f t="shared" si="4"/>
        <v>-153</v>
      </c>
      <c r="L33" s="14">
        <f t="shared" si="5"/>
        <v>-0.57735849056603772</v>
      </c>
    </row>
    <row r="34" spans="1:12" customFormat="1" x14ac:dyDescent="0.25">
      <c r="A34" s="6" t="s">
        <v>55</v>
      </c>
      <c r="B34" s="8">
        <v>21098</v>
      </c>
      <c r="C34" s="8">
        <v>15923</v>
      </c>
      <c r="D34" s="8">
        <v>12351</v>
      </c>
      <c r="E34" s="8">
        <v>9536</v>
      </c>
      <c r="G34" s="8">
        <f t="shared" si="0"/>
        <v>-3572</v>
      </c>
      <c r="H34" s="14">
        <f t="shared" si="1"/>
        <v>-0.22432958613326634</v>
      </c>
      <c r="I34" s="8">
        <f t="shared" si="2"/>
        <v>-2815</v>
      </c>
      <c r="J34" s="14">
        <f t="shared" si="3"/>
        <v>-0.22791676787304671</v>
      </c>
      <c r="K34" s="8">
        <f t="shared" si="4"/>
        <v>-6387</v>
      </c>
      <c r="L34" s="14">
        <f t="shared" si="5"/>
        <v>-0.40111787979652075</v>
      </c>
    </row>
    <row r="35" spans="1:12" customFormat="1" x14ac:dyDescent="0.25">
      <c r="A35" s="6" t="s">
        <v>56</v>
      </c>
      <c r="B35" s="8">
        <v>18033</v>
      </c>
      <c r="C35" s="8">
        <v>13478</v>
      </c>
      <c r="D35" s="8">
        <v>10691</v>
      </c>
      <c r="E35" s="8">
        <v>7269</v>
      </c>
      <c r="G35" s="8">
        <f t="shared" ref="G35:G60" si="6">D35-C35</f>
        <v>-2787</v>
      </c>
      <c r="H35" s="14">
        <f t="shared" ref="H35:H60" si="7">IF(C35&gt;0, G35/C35, 0)</f>
        <v>-0.20678142157590146</v>
      </c>
      <c r="I35" s="8">
        <f t="shared" ref="I35:I60" si="8">E35-D35</f>
        <v>-3422</v>
      </c>
      <c r="J35" s="14">
        <f t="shared" ref="J35:J60" si="9">IF(D35&gt;0, I35/D35, 0)</f>
        <v>-0.3200823122252362</v>
      </c>
      <c r="K35" s="8">
        <f t="shared" ref="K35:K60" si="10">E35-C35</f>
        <v>-6209</v>
      </c>
      <c r="L35" s="14">
        <f t="shared" ref="L35:L60" si="11">IF(C35&gt;0, K35/C35, 0)</f>
        <v>-0.46067665825790177</v>
      </c>
    </row>
    <row r="36" spans="1:12" customFormat="1" x14ac:dyDescent="0.25">
      <c r="A36" s="6" t="s">
        <v>57</v>
      </c>
      <c r="B36" s="8">
        <v>522</v>
      </c>
      <c r="C36" s="8">
        <v>441</v>
      </c>
      <c r="D36" s="8">
        <v>385</v>
      </c>
      <c r="E36" s="8">
        <v>295</v>
      </c>
      <c r="G36" s="8">
        <f t="shared" si="6"/>
        <v>-56</v>
      </c>
      <c r="H36" s="14">
        <f t="shared" si="7"/>
        <v>-0.12698412698412698</v>
      </c>
      <c r="I36" s="8">
        <f t="shared" si="8"/>
        <v>-90</v>
      </c>
      <c r="J36" s="14">
        <f t="shared" si="9"/>
        <v>-0.23376623376623376</v>
      </c>
      <c r="K36" s="8">
        <f t="shared" si="10"/>
        <v>-146</v>
      </c>
      <c r="L36" s="14">
        <f t="shared" si="11"/>
        <v>-0.33106575963718821</v>
      </c>
    </row>
    <row r="37" spans="1:12" customFormat="1" x14ac:dyDescent="0.25">
      <c r="A37" s="6" t="s">
        <v>58</v>
      </c>
      <c r="B37" s="8">
        <v>9505</v>
      </c>
      <c r="C37" s="8">
        <v>9026</v>
      </c>
      <c r="D37" s="8">
        <v>6780</v>
      </c>
      <c r="E37" s="8">
        <v>5003</v>
      </c>
      <c r="G37" s="8">
        <f t="shared" si="6"/>
        <v>-2246</v>
      </c>
      <c r="H37" s="14">
        <f t="shared" si="7"/>
        <v>-0.2488366939951252</v>
      </c>
      <c r="I37" s="8">
        <f t="shared" si="8"/>
        <v>-1777</v>
      </c>
      <c r="J37" s="14">
        <f t="shared" si="9"/>
        <v>-0.26209439528023598</v>
      </c>
      <c r="K37" s="8">
        <f t="shared" si="10"/>
        <v>-4023</v>
      </c>
      <c r="L37" s="14">
        <f t="shared" si="11"/>
        <v>-0.44571238643917571</v>
      </c>
    </row>
    <row r="38" spans="1:12" customFormat="1" x14ac:dyDescent="0.25">
      <c r="A38" s="6" t="s">
        <v>59</v>
      </c>
      <c r="B38" s="8">
        <v>1702</v>
      </c>
      <c r="C38" s="8">
        <v>1493</v>
      </c>
      <c r="D38" s="8">
        <v>1216</v>
      </c>
      <c r="E38" s="8">
        <v>957</v>
      </c>
      <c r="G38" s="8">
        <f t="shared" si="6"/>
        <v>-277</v>
      </c>
      <c r="H38" s="14">
        <f t="shared" si="7"/>
        <v>-0.18553248492967181</v>
      </c>
      <c r="I38" s="8">
        <f t="shared" si="8"/>
        <v>-259</v>
      </c>
      <c r="J38" s="14">
        <f t="shared" si="9"/>
        <v>-0.21299342105263158</v>
      </c>
      <c r="K38" s="8">
        <f t="shared" si="10"/>
        <v>-536</v>
      </c>
      <c r="L38" s="14">
        <f t="shared" si="11"/>
        <v>-0.35900870730073675</v>
      </c>
    </row>
    <row r="39" spans="1:12" customFormat="1" x14ac:dyDescent="0.25">
      <c r="A39" s="6" t="s">
        <v>60</v>
      </c>
      <c r="B39" s="8">
        <v>864</v>
      </c>
      <c r="C39" s="8">
        <v>745</v>
      </c>
      <c r="D39" s="8">
        <v>654</v>
      </c>
      <c r="E39" s="8">
        <v>529</v>
      </c>
      <c r="G39" s="8">
        <f t="shared" si="6"/>
        <v>-91</v>
      </c>
      <c r="H39" s="14">
        <f t="shared" si="7"/>
        <v>-0.12214765100671141</v>
      </c>
      <c r="I39" s="8">
        <f t="shared" si="8"/>
        <v>-125</v>
      </c>
      <c r="J39" s="14">
        <f t="shared" si="9"/>
        <v>-0.19113149847094801</v>
      </c>
      <c r="K39" s="8">
        <f t="shared" si="10"/>
        <v>-216</v>
      </c>
      <c r="L39" s="14">
        <f t="shared" si="11"/>
        <v>-0.28993288590604027</v>
      </c>
    </row>
    <row r="40" spans="1:12" customFormat="1" x14ac:dyDescent="0.25">
      <c r="A40" s="6" t="s">
        <v>61</v>
      </c>
      <c r="B40" s="8">
        <v>5331</v>
      </c>
      <c r="C40" s="8">
        <v>4367</v>
      </c>
      <c r="D40" s="8">
        <v>3582</v>
      </c>
      <c r="E40" s="8">
        <v>2338</v>
      </c>
      <c r="G40" s="8">
        <f t="shared" si="6"/>
        <v>-785</v>
      </c>
      <c r="H40" s="14">
        <f t="shared" si="7"/>
        <v>-0.17975727043737119</v>
      </c>
      <c r="I40" s="8">
        <f t="shared" si="8"/>
        <v>-1244</v>
      </c>
      <c r="J40" s="14">
        <f t="shared" si="9"/>
        <v>-0.34729201563372419</v>
      </c>
      <c r="K40" s="8">
        <f t="shared" si="10"/>
        <v>-2029</v>
      </c>
      <c r="L40" s="14">
        <f t="shared" si="11"/>
        <v>-0.46462102129608429</v>
      </c>
    </row>
    <row r="41" spans="1:12" customFormat="1" x14ac:dyDescent="0.25">
      <c r="A41" s="6" t="s">
        <v>62</v>
      </c>
      <c r="B41" s="8">
        <v>816</v>
      </c>
      <c r="C41" s="8">
        <v>872</v>
      </c>
      <c r="D41" s="8">
        <v>720</v>
      </c>
      <c r="E41" s="8">
        <v>556</v>
      </c>
      <c r="G41" s="8">
        <f t="shared" si="6"/>
        <v>-152</v>
      </c>
      <c r="H41" s="14">
        <f t="shared" si="7"/>
        <v>-0.1743119266055046</v>
      </c>
      <c r="I41" s="8">
        <f t="shared" si="8"/>
        <v>-164</v>
      </c>
      <c r="J41" s="14">
        <f t="shared" si="9"/>
        <v>-0.22777777777777777</v>
      </c>
      <c r="K41" s="8">
        <f t="shared" si="10"/>
        <v>-316</v>
      </c>
      <c r="L41" s="14">
        <f t="shared" si="11"/>
        <v>-0.36238532110091742</v>
      </c>
    </row>
    <row r="42" spans="1:12" customFormat="1" x14ac:dyDescent="0.25">
      <c r="A42" s="6" t="s">
        <v>63</v>
      </c>
      <c r="B42" s="8">
        <v>9119</v>
      </c>
      <c r="C42" s="8">
        <v>7840</v>
      </c>
      <c r="D42" s="8">
        <v>6155</v>
      </c>
      <c r="E42" s="8">
        <v>4525</v>
      </c>
      <c r="G42" s="8">
        <f t="shared" si="6"/>
        <v>-1685</v>
      </c>
      <c r="H42" s="14">
        <f t="shared" si="7"/>
        <v>-0.21492346938775511</v>
      </c>
      <c r="I42" s="8">
        <f t="shared" si="8"/>
        <v>-1630</v>
      </c>
      <c r="J42" s="14">
        <f t="shared" si="9"/>
        <v>-0.26482534524776602</v>
      </c>
      <c r="K42" s="8">
        <f t="shared" si="10"/>
        <v>-3315</v>
      </c>
      <c r="L42" s="14">
        <f t="shared" si="11"/>
        <v>-0.42283163265306123</v>
      </c>
    </row>
    <row r="43" spans="1:12" customFormat="1" x14ac:dyDescent="0.25">
      <c r="A43" s="6" t="s">
        <v>64</v>
      </c>
      <c r="B43" s="8">
        <v>463</v>
      </c>
      <c r="C43" s="8">
        <v>430</v>
      </c>
      <c r="D43" s="8">
        <v>234</v>
      </c>
      <c r="E43" s="8">
        <v>215</v>
      </c>
      <c r="G43" s="8">
        <f t="shared" si="6"/>
        <v>-196</v>
      </c>
      <c r="H43" s="14">
        <f t="shared" si="7"/>
        <v>-0.45581395348837211</v>
      </c>
      <c r="I43" s="8">
        <f t="shared" si="8"/>
        <v>-19</v>
      </c>
      <c r="J43" s="14">
        <f t="shared" si="9"/>
        <v>-8.11965811965812E-2</v>
      </c>
      <c r="K43" s="8">
        <f t="shared" si="10"/>
        <v>-215</v>
      </c>
      <c r="L43" s="14">
        <f t="shared" si="11"/>
        <v>-0.5</v>
      </c>
    </row>
    <row r="44" spans="1:12" customFormat="1" x14ac:dyDescent="0.25">
      <c r="A44" s="6" t="s">
        <v>65</v>
      </c>
      <c r="B44" s="8">
        <v>4658</v>
      </c>
      <c r="C44" s="8">
        <v>3042</v>
      </c>
      <c r="D44" s="8">
        <v>2566</v>
      </c>
      <c r="E44" s="8">
        <v>2064</v>
      </c>
      <c r="G44" s="8">
        <f t="shared" si="6"/>
        <v>-476</v>
      </c>
      <c r="H44" s="14">
        <f t="shared" si="7"/>
        <v>-0.15647600262984879</v>
      </c>
      <c r="I44" s="8">
        <f t="shared" si="8"/>
        <v>-502</v>
      </c>
      <c r="J44" s="14">
        <f t="shared" si="9"/>
        <v>-0.19563522992985191</v>
      </c>
      <c r="K44" s="8">
        <f t="shared" si="10"/>
        <v>-978</v>
      </c>
      <c r="L44" s="14">
        <f t="shared" si="11"/>
        <v>-0.32149901380670609</v>
      </c>
    </row>
    <row r="45" spans="1:12" customFormat="1" x14ac:dyDescent="0.25">
      <c r="A45" s="6" t="s">
        <v>66</v>
      </c>
      <c r="B45" s="8">
        <v>7370</v>
      </c>
      <c r="C45" s="8">
        <v>7298</v>
      </c>
      <c r="D45" s="8">
        <v>6957</v>
      </c>
      <c r="E45" s="8">
        <v>4433</v>
      </c>
      <c r="G45" s="8">
        <f t="shared" si="6"/>
        <v>-341</v>
      </c>
      <c r="H45" s="14">
        <f t="shared" si="7"/>
        <v>-4.6725130172650044E-2</v>
      </c>
      <c r="I45" s="8">
        <f t="shared" si="8"/>
        <v>-2524</v>
      </c>
      <c r="J45" s="14">
        <f t="shared" si="9"/>
        <v>-0.36280005749604716</v>
      </c>
      <c r="K45" s="8">
        <f t="shared" si="10"/>
        <v>-2865</v>
      </c>
      <c r="L45" s="14">
        <f t="shared" si="11"/>
        <v>-0.39257330775554944</v>
      </c>
    </row>
    <row r="46" spans="1:12" customFormat="1" x14ac:dyDescent="0.25">
      <c r="A46" s="6" t="s">
        <v>67</v>
      </c>
      <c r="B46" s="8">
        <v>942</v>
      </c>
      <c r="C46" s="8">
        <v>904</v>
      </c>
      <c r="D46" s="8">
        <v>821</v>
      </c>
      <c r="E46" s="8">
        <v>491</v>
      </c>
      <c r="G46" s="8">
        <f t="shared" si="6"/>
        <v>-83</v>
      </c>
      <c r="H46" s="14">
        <f t="shared" si="7"/>
        <v>-9.1814159292035402E-2</v>
      </c>
      <c r="I46" s="8">
        <f t="shared" si="8"/>
        <v>-330</v>
      </c>
      <c r="J46" s="14">
        <f t="shared" si="9"/>
        <v>-0.40194884287454324</v>
      </c>
      <c r="K46" s="8">
        <f t="shared" si="10"/>
        <v>-413</v>
      </c>
      <c r="L46" s="14">
        <f t="shared" si="11"/>
        <v>-0.45685840707964603</v>
      </c>
    </row>
    <row r="47" spans="1:12" customFormat="1" x14ac:dyDescent="0.25">
      <c r="A47" s="6" t="s">
        <v>68</v>
      </c>
      <c r="B47" s="8">
        <v>200</v>
      </c>
      <c r="C47" s="8">
        <v>183</v>
      </c>
      <c r="D47" s="8">
        <v>159</v>
      </c>
      <c r="E47" s="8">
        <v>117</v>
      </c>
      <c r="G47" s="8">
        <f t="shared" si="6"/>
        <v>-24</v>
      </c>
      <c r="H47" s="14">
        <f t="shared" si="7"/>
        <v>-0.13114754098360656</v>
      </c>
      <c r="I47" s="8">
        <f t="shared" si="8"/>
        <v>-42</v>
      </c>
      <c r="J47" s="14">
        <f t="shared" si="9"/>
        <v>-0.26415094339622641</v>
      </c>
      <c r="K47" s="8">
        <f t="shared" si="10"/>
        <v>-66</v>
      </c>
      <c r="L47" s="14">
        <f t="shared" si="11"/>
        <v>-0.36065573770491804</v>
      </c>
    </row>
    <row r="48" spans="1:12" customFormat="1" x14ac:dyDescent="0.25">
      <c r="A48" s="6" t="s">
        <v>69</v>
      </c>
      <c r="B48" s="8">
        <v>3762</v>
      </c>
      <c r="C48" s="8">
        <v>3819</v>
      </c>
      <c r="D48" s="8">
        <v>3299</v>
      </c>
      <c r="E48" s="8">
        <v>2590</v>
      </c>
      <c r="G48" s="8">
        <f t="shared" si="6"/>
        <v>-520</v>
      </c>
      <c r="H48" s="14">
        <f t="shared" si="7"/>
        <v>-0.13616129876931135</v>
      </c>
      <c r="I48" s="8">
        <f t="shared" si="8"/>
        <v>-709</v>
      </c>
      <c r="J48" s="14">
        <f t="shared" si="9"/>
        <v>-0.21491361018490451</v>
      </c>
      <c r="K48" s="8">
        <f t="shared" si="10"/>
        <v>-1229</v>
      </c>
      <c r="L48" s="14">
        <f t="shared" si="11"/>
        <v>-0.32181199266823773</v>
      </c>
    </row>
    <row r="49" spans="1:12" customFormat="1" x14ac:dyDescent="0.25">
      <c r="A49" s="6" t="s">
        <v>70</v>
      </c>
      <c r="B49" s="8">
        <v>5861</v>
      </c>
      <c r="C49" s="8">
        <v>5306</v>
      </c>
      <c r="D49" s="8">
        <v>4642</v>
      </c>
      <c r="E49" s="8">
        <v>3491</v>
      </c>
      <c r="G49" s="8">
        <f t="shared" si="6"/>
        <v>-664</v>
      </c>
      <c r="H49" s="14">
        <f t="shared" si="7"/>
        <v>-0.12514134941575575</v>
      </c>
      <c r="I49" s="8">
        <f t="shared" si="8"/>
        <v>-1151</v>
      </c>
      <c r="J49" s="14">
        <f t="shared" si="9"/>
        <v>-0.24795346833261525</v>
      </c>
      <c r="K49" s="8">
        <f t="shared" si="10"/>
        <v>-1815</v>
      </c>
      <c r="L49" s="14">
        <f t="shared" si="11"/>
        <v>-0.34206558612891069</v>
      </c>
    </row>
    <row r="50" spans="1:12" customFormat="1" x14ac:dyDescent="0.25">
      <c r="A50" s="6" t="s">
        <v>71</v>
      </c>
      <c r="B50" s="8">
        <v>504</v>
      </c>
      <c r="C50" s="8">
        <v>686</v>
      </c>
      <c r="D50" s="8">
        <v>454</v>
      </c>
      <c r="E50" s="8">
        <v>384</v>
      </c>
      <c r="G50" s="8">
        <f t="shared" si="6"/>
        <v>-232</v>
      </c>
      <c r="H50" s="14">
        <f t="shared" si="7"/>
        <v>-0.33819241982507287</v>
      </c>
      <c r="I50" s="8">
        <f t="shared" si="8"/>
        <v>-70</v>
      </c>
      <c r="J50" s="14">
        <f t="shared" si="9"/>
        <v>-0.15418502202643172</v>
      </c>
      <c r="K50" s="8">
        <f t="shared" si="10"/>
        <v>-302</v>
      </c>
      <c r="L50" s="14">
        <f t="shared" si="11"/>
        <v>-0.44023323615160348</v>
      </c>
    </row>
    <row r="51" spans="1:12" customFormat="1" x14ac:dyDescent="0.25">
      <c r="A51" s="6" t="s">
        <v>72</v>
      </c>
      <c r="B51" s="8">
        <v>1699</v>
      </c>
      <c r="C51" s="8">
        <v>1674</v>
      </c>
      <c r="D51" s="8">
        <v>1811</v>
      </c>
      <c r="E51" s="8">
        <v>1504</v>
      </c>
      <c r="G51" s="8">
        <f t="shared" si="6"/>
        <v>137</v>
      </c>
      <c r="H51" s="14">
        <f t="shared" si="7"/>
        <v>8.1839904420549586E-2</v>
      </c>
      <c r="I51" s="8">
        <f t="shared" si="8"/>
        <v>-307</v>
      </c>
      <c r="J51" s="14">
        <f t="shared" si="9"/>
        <v>-0.16951960242959691</v>
      </c>
      <c r="K51" s="8">
        <f t="shared" si="10"/>
        <v>-170</v>
      </c>
      <c r="L51" s="14">
        <f t="shared" si="11"/>
        <v>-0.1015531660692951</v>
      </c>
    </row>
    <row r="52" spans="1:12" customFormat="1" x14ac:dyDescent="0.25">
      <c r="A52" s="6" t="s">
        <v>73</v>
      </c>
      <c r="B52" s="8">
        <v>64</v>
      </c>
      <c r="C52" s="8">
        <v>54</v>
      </c>
      <c r="D52" s="8">
        <v>50</v>
      </c>
      <c r="E52" s="8">
        <v>48</v>
      </c>
      <c r="G52" s="8">
        <f t="shared" si="6"/>
        <v>-4</v>
      </c>
      <c r="H52" s="14">
        <f t="shared" si="7"/>
        <v>-7.407407407407407E-2</v>
      </c>
      <c r="I52" s="8">
        <f t="shared" si="8"/>
        <v>-2</v>
      </c>
      <c r="J52" s="14">
        <f t="shared" si="9"/>
        <v>-0.04</v>
      </c>
      <c r="K52" s="8">
        <f t="shared" si="10"/>
        <v>-6</v>
      </c>
      <c r="L52" s="14">
        <f t="shared" si="11"/>
        <v>-0.1111111111111111</v>
      </c>
    </row>
    <row r="53" spans="1:12" customFormat="1" x14ac:dyDescent="0.25">
      <c r="A53" s="6" t="s">
        <v>74</v>
      </c>
      <c r="B53" s="8">
        <v>893</v>
      </c>
      <c r="C53" s="8">
        <v>864</v>
      </c>
      <c r="D53" s="8">
        <v>621</v>
      </c>
      <c r="E53" s="8">
        <v>714</v>
      </c>
      <c r="G53" s="8">
        <f t="shared" si="6"/>
        <v>-243</v>
      </c>
      <c r="H53" s="14">
        <f t="shared" si="7"/>
        <v>-0.28125</v>
      </c>
      <c r="I53" s="8">
        <f t="shared" si="8"/>
        <v>93</v>
      </c>
      <c r="J53" s="14">
        <f t="shared" si="9"/>
        <v>0.14975845410628019</v>
      </c>
      <c r="K53" s="8">
        <f t="shared" si="10"/>
        <v>-150</v>
      </c>
      <c r="L53" s="14">
        <f t="shared" si="11"/>
        <v>-0.1736111111111111</v>
      </c>
    </row>
    <row r="54" spans="1:12" customFormat="1" x14ac:dyDescent="0.25">
      <c r="A54" s="6" t="s">
        <v>75</v>
      </c>
      <c r="B54" s="8">
        <v>4</v>
      </c>
      <c r="C54" s="8">
        <v>4</v>
      </c>
      <c r="D54" s="8">
        <v>0</v>
      </c>
      <c r="E54" s="8">
        <v>36</v>
      </c>
      <c r="G54" s="8">
        <f t="shared" si="6"/>
        <v>-4</v>
      </c>
      <c r="H54" s="14">
        <f t="shared" si="7"/>
        <v>-1</v>
      </c>
      <c r="I54" s="8">
        <f t="shared" si="8"/>
        <v>36</v>
      </c>
      <c r="J54" s="14">
        <f t="shared" si="9"/>
        <v>0</v>
      </c>
      <c r="K54" s="8">
        <f t="shared" si="10"/>
        <v>32</v>
      </c>
      <c r="L54" s="14">
        <f t="shared" si="11"/>
        <v>8</v>
      </c>
    </row>
    <row r="55" spans="1:12" customFormat="1" x14ac:dyDescent="0.25">
      <c r="A55" s="6" t="s">
        <v>76</v>
      </c>
      <c r="B55" s="8">
        <v>94</v>
      </c>
      <c r="C55" s="8">
        <v>157</v>
      </c>
      <c r="D55" s="8">
        <v>77</v>
      </c>
      <c r="E55" s="8">
        <v>68</v>
      </c>
      <c r="G55" s="8">
        <f t="shared" si="6"/>
        <v>-80</v>
      </c>
      <c r="H55" s="14">
        <f t="shared" si="7"/>
        <v>-0.50955414012738853</v>
      </c>
      <c r="I55" s="8">
        <f t="shared" si="8"/>
        <v>-9</v>
      </c>
      <c r="J55" s="14">
        <f t="shared" si="9"/>
        <v>-0.11688311688311688</v>
      </c>
      <c r="K55" s="8">
        <f t="shared" si="10"/>
        <v>-89</v>
      </c>
      <c r="L55" s="14">
        <f t="shared" si="11"/>
        <v>-0.56687898089171973</v>
      </c>
    </row>
    <row r="56" spans="1:12" customFormat="1" x14ac:dyDescent="0.25">
      <c r="A56" s="6" t="s">
        <v>77</v>
      </c>
      <c r="B56" s="8">
        <v>0</v>
      </c>
      <c r="C56" s="8">
        <v>0</v>
      </c>
      <c r="D56" s="8">
        <v>0</v>
      </c>
      <c r="E56" s="8">
        <v>0</v>
      </c>
      <c r="G56" s="8">
        <f t="shared" si="6"/>
        <v>0</v>
      </c>
      <c r="H56" s="14">
        <f t="shared" si="7"/>
        <v>0</v>
      </c>
      <c r="I56" s="8">
        <f t="shared" si="8"/>
        <v>0</v>
      </c>
      <c r="J56" s="14">
        <f t="shared" si="9"/>
        <v>0</v>
      </c>
      <c r="K56" s="8">
        <f t="shared" si="10"/>
        <v>0</v>
      </c>
      <c r="L56" s="14">
        <f t="shared" si="11"/>
        <v>0</v>
      </c>
    </row>
    <row r="57" spans="1:12" customFormat="1" x14ac:dyDescent="0.25">
      <c r="A57" s="6" t="s">
        <v>78</v>
      </c>
      <c r="B57" s="8">
        <v>4</v>
      </c>
      <c r="C57" s="8">
        <v>3</v>
      </c>
      <c r="D57" s="8">
        <v>1</v>
      </c>
      <c r="E57" s="8">
        <v>0</v>
      </c>
      <c r="G57" s="8">
        <f t="shared" si="6"/>
        <v>-2</v>
      </c>
      <c r="H57" s="14">
        <f t="shared" si="7"/>
        <v>-0.66666666666666663</v>
      </c>
      <c r="I57" s="8">
        <f t="shared" si="8"/>
        <v>-1</v>
      </c>
      <c r="J57" s="14">
        <f t="shared" si="9"/>
        <v>-1</v>
      </c>
      <c r="K57" s="8">
        <f t="shared" si="10"/>
        <v>-3</v>
      </c>
      <c r="L57" s="14">
        <f t="shared" si="11"/>
        <v>-1</v>
      </c>
    </row>
    <row r="58" spans="1:12" customFormat="1" x14ac:dyDescent="0.25">
      <c r="A58" s="6" t="s">
        <v>79</v>
      </c>
      <c r="B58" s="8">
        <v>0</v>
      </c>
      <c r="C58" s="8">
        <v>0</v>
      </c>
      <c r="D58" s="8">
        <v>0</v>
      </c>
      <c r="E58" s="8">
        <v>0</v>
      </c>
      <c r="G58" s="8">
        <f t="shared" si="6"/>
        <v>0</v>
      </c>
      <c r="H58" s="14">
        <f t="shared" si="7"/>
        <v>0</v>
      </c>
      <c r="I58" s="8">
        <f t="shared" si="8"/>
        <v>0</v>
      </c>
      <c r="J58" s="14">
        <f t="shared" si="9"/>
        <v>0</v>
      </c>
      <c r="K58" s="8">
        <f t="shared" si="10"/>
        <v>0</v>
      </c>
      <c r="L58" s="14">
        <f t="shared" si="11"/>
        <v>0</v>
      </c>
    </row>
    <row r="59" spans="1:12" customFormat="1" x14ac:dyDescent="0.25">
      <c r="A59" s="6" t="s">
        <v>80</v>
      </c>
      <c r="B59" s="8">
        <v>0</v>
      </c>
      <c r="C59" s="8">
        <v>0</v>
      </c>
      <c r="D59" s="8">
        <v>0</v>
      </c>
      <c r="E59" s="8">
        <v>0</v>
      </c>
      <c r="G59" s="8">
        <f t="shared" si="6"/>
        <v>0</v>
      </c>
      <c r="H59" s="14">
        <f t="shared" si="7"/>
        <v>0</v>
      </c>
      <c r="I59" s="8">
        <f t="shared" si="8"/>
        <v>0</v>
      </c>
      <c r="J59" s="14">
        <f t="shared" si="9"/>
        <v>0</v>
      </c>
      <c r="K59" s="8">
        <f t="shared" si="10"/>
        <v>0</v>
      </c>
      <c r="L59" s="14">
        <f t="shared" si="11"/>
        <v>0</v>
      </c>
    </row>
    <row r="60" spans="1:12" x14ac:dyDescent="0.25">
      <c r="A60" s="22" t="s">
        <v>85</v>
      </c>
      <c r="B60" s="20">
        <f>SUM(B3:B59)</f>
        <v>273443</v>
      </c>
      <c r="C60" s="23">
        <f>SUM(C3:C59)</f>
        <v>241447</v>
      </c>
      <c r="D60" s="23">
        <f>SUM(D3:D59)</f>
        <v>198909</v>
      </c>
      <c r="E60" s="23">
        <f>SUM(E3:E59)</f>
        <v>138486</v>
      </c>
      <c r="F60" s="25"/>
      <c r="G60" s="23">
        <f t="shared" si="6"/>
        <v>-42538</v>
      </c>
      <c r="H60" s="21">
        <f t="shared" si="7"/>
        <v>-0.17617945139098851</v>
      </c>
      <c r="I60" s="23">
        <f t="shared" si="8"/>
        <v>-60423</v>
      </c>
      <c r="J60" s="21">
        <f t="shared" si="9"/>
        <v>-0.30377207667828005</v>
      </c>
      <c r="K60" s="23">
        <f t="shared" si="10"/>
        <v>-102961</v>
      </c>
      <c r="L60" s="21">
        <f t="shared" si="11"/>
        <v>-0.42643313025218788</v>
      </c>
    </row>
  </sheetData>
  <mergeCells count="3">
    <mergeCell ref="G1:H1"/>
    <mergeCell ref="I1:J1"/>
    <mergeCell ref="K1:L1"/>
  </mergeCells>
  <conditionalFormatting sqref="H3:H59">
    <cfRule type="cellIs" dxfId="378" priority="34" operator="lessThan">
      <formula>-0.2</formula>
    </cfRule>
    <cfRule type="cellIs" dxfId="377" priority="35" operator="between">
      <formula>-0.1</formula>
      <formula>-0.1999</formula>
    </cfRule>
  </conditionalFormatting>
  <conditionalFormatting sqref="H3:H59">
    <cfRule type="cellIs" dxfId="376" priority="31" operator="greaterThan">
      <formula>0.2</formula>
    </cfRule>
    <cfRule type="cellIs" dxfId="375" priority="32" operator="between">
      <formula>0.1</formula>
      <formula>0.1999</formula>
    </cfRule>
    <cfRule type="cellIs" dxfId="374" priority="33" operator="greaterThan">
      <formula>0</formula>
    </cfRule>
    <cfRule type="cellIs" dxfId="373" priority="36" operator="lessThan">
      <formula>0</formula>
    </cfRule>
  </conditionalFormatting>
  <conditionalFormatting sqref="J3:J59">
    <cfRule type="cellIs" dxfId="372" priority="28" operator="lessThan">
      <formula>-0.2</formula>
    </cfRule>
    <cfRule type="cellIs" dxfId="371" priority="29" operator="between">
      <formula>-0.1</formula>
      <formula>-0.1999</formula>
    </cfRule>
  </conditionalFormatting>
  <conditionalFormatting sqref="J3:J59">
    <cfRule type="cellIs" dxfId="370" priority="25" operator="greaterThan">
      <formula>0.2</formula>
    </cfRule>
    <cfRule type="cellIs" dxfId="369" priority="26" operator="between">
      <formula>0.1</formula>
      <formula>0.1999</formula>
    </cfRule>
    <cfRule type="cellIs" dxfId="368" priority="27" operator="greaterThan">
      <formula>0</formula>
    </cfRule>
    <cfRule type="cellIs" dxfId="367" priority="30" operator="lessThan">
      <formula>0</formula>
    </cfRule>
  </conditionalFormatting>
  <conditionalFormatting sqref="L3:L59">
    <cfRule type="cellIs" dxfId="366" priority="22" operator="lessThan">
      <formula>-0.2</formula>
    </cfRule>
    <cfRule type="cellIs" dxfId="365" priority="23" operator="between">
      <formula>-0.1</formula>
      <formula>-0.1999</formula>
    </cfRule>
  </conditionalFormatting>
  <conditionalFormatting sqref="L3:L59">
    <cfRule type="cellIs" dxfId="364" priority="19" operator="greaterThan">
      <formula>0.2</formula>
    </cfRule>
    <cfRule type="cellIs" dxfId="363" priority="20" operator="between">
      <formula>0.1</formula>
      <formula>0.1999</formula>
    </cfRule>
    <cfRule type="cellIs" dxfId="362" priority="21" operator="greaterThan">
      <formula>0</formula>
    </cfRule>
    <cfRule type="cellIs" dxfId="361" priority="24" operator="lessThan">
      <formula>0</formula>
    </cfRule>
  </conditionalFormatting>
  <conditionalFormatting sqref="H60">
    <cfRule type="cellIs" dxfId="360" priority="16" operator="lessThan">
      <formula>-0.2</formula>
    </cfRule>
    <cfRule type="cellIs" dxfId="359" priority="17" operator="between">
      <formula>-0.1</formula>
      <formula>-0.1999</formula>
    </cfRule>
  </conditionalFormatting>
  <conditionalFormatting sqref="H60">
    <cfRule type="cellIs" dxfId="358" priority="13" operator="greaterThan">
      <formula>0.2</formula>
    </cfRule>
    <cfRule type="cellIs" dxfId="357" priority="14" operator="between">
      <formula>0.1</formula>
      <formula>0.1999</formula>
    </cfRule>
    <cfRule type="cellIs" dxfId="356" priority="15" operator="greaterThan">
      <formula>0</formula>
    </cfRule>
    <cfRule type="cellIs" dxfId="355" priority="18" operator="lessThan">
      <formula>0</formula>
    </cfRule>
  </conditionalFormatting>
  <conditionalFormatting sqref="J60">
    <cfRule type="cellIs" dxfId="354" priority="10" operator="lessThan">
      <formula>-0.2</formula>
    </cfRule>
    <cfRule type="cellIs" dxfId="353" priority="11" operator="between">
      <formula>-0.1</formula>
      <formula>-0.1999</formula>
    </cfRule>
  </conditionalFormatting>
  <conditionalFormatting sqref="J60">
    <cfRule type="cellIs" dxfId="352" priority="7" operator="greaterThan">
      <formula>0.2</formula>
    </cfRule>
    <cfRule type="cellIs" dxfId="351" priority="8" operator="between">
      <formula>0.1</formula>
      <formula>0.1999</formula>
    </cfRule>
    <cfRule type="cellIs" dxfId="350" priority="9" operator="greaterThan">
      <formula>0</formula>
    </cfRule>
    <cfRule type="cellIs" dxfId="349" priority="12" operator="lessThan">
      <formula>0</formula>
    </cfRule>
  </conditionalFormatting>
  <conditionalFormatting sqref="L60">
    <cfRule type="cellIs" dxfId="348" priority="4" operator="lessThan">
      <formula>-0.2</formula>
    </cfRule>
    <cfRule type="cellIs" dxfId="347" priority="5" operator="between">
      <formula>-0.1</formula>
      <formula>-0.1999</formula>
    </cfRule>
  </conditionalFormatting>
  <conditionalFormatting sqref="L60">
    <cfRule type="cellIs" dxfId="346" priority="1" operator="greaterThan">
      <formula>0.2</formula>
    </cfRule>
    <cfRule type="cellIs" dxfId="345" priority="2" operator="between">
      <formula>0.1</formula>
      <formula>0.1999</formula>
    </cfRule>
    <cfRule type="cellIs" dxfId="344" priority="3" operator="greaterThan">
      <formula>0</formula>
    </cfRule>
    <cfRule type="cellIs" dxfId="343" priority="6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29E2-7927-4572-9A38-EB3DD6D3C925}">
  <sheetPr>
    <tabColor theme="0" tint="-0.34998626667073579"/>
  </sheetPr>
  <dimension ref="A1:L60"/>
  <sheetViews>
    <sheetView workbookViewId="0">
      <pane xSplit="1" ySplit="2" topLeftCell="B3" activePane="bottomRight" state="frozenSplit"/>
      <selection pane="topRight" activeCell="D1" sqref="D1"/>
      <selection pane="bottomLeft" activeCell="A17" sqref="A17"/>
      <selection pane="bottomRight" activeCell="C12" sqref="C12"/>
    </sheetView>
  </sheetViews>
  <sheetFormatPr defaultRowHeight="15" x14ac:dyDescent="0.25"/>
  <cols>
    <col min="1" max="1" width="23.7109375" style="2" bestFit="1" customWidth="1"/>
    <col min="2" max="7" width="9.140625" style="2"/>
    <col min="8" max="8" width="10" style="2" customWidth="1"/>
    <col min="9" max="9" width="9.140625" style="2"/>
    <col min="10" max="10" width="10.28515625" style="2" customWidth="1"/>
    <col min="11" max="11" width="9.140625" style="2"/>
    <col min="12" max="12" width="10.42578125" style="2" customWidth="1"/>
    <col min="13" max="16384" width="9.140625" style="2"/>
  </cols>
  <sheetData>
    <row r="1" spans="1:12" ht="30" customHeight="1" thickBot="1" x14ac:dyDescent="0.3">
      <c r="A1" s="6"/>
      <c r="B1" s="6"/>
      <c r="C1" s="6"/>
      <c r="D1" s="6"/>
      <c r="E1" s="6"/>
      <c r="G1" s="83" t="s">
        <v>89</v>
      </c>
      <c r="H1" s="83"/>
      <c r="I1" s="83" t="s">
        <v>86</v>
      </c>
      <c r="J1" s="83"/>
      <c r="K1" s="84" t="s">
        <v>90</v>
      </c>
      <c r="L1" s="84"/>
    </row>
    <row r="2" spans="1:12" ht="15.75" thickBot="1" x14ac:dyDescent="0.3">
      <c r="A2" s="69" t="s">
        <v>93</v>
      </c>
      <c r="B2" s="31">
        <v>2017</v>
      </c>
      <c r="C2" s="32">
        <v>2018</v>
      </c>
      <c r="D2" s="32">
        <v>2019</v>
      </c>
      <c r="E2" s="33">
        <v>2020</v>
      </c>
      <c r="G2" s="34" t="s">
        <v>87</v>
      </c>
      <c r="H2" s="34" t="s">
        <v>88</v>
      </c>
      <c r="I2" s="34" t="s">
        <v>87</v>
      </c>
      <c r="J2" s="34" t="s">
        <v>88</v>
      </c>
      <c r="K2" s="34" t="s">
        <v>87</v>
      </c>
      <c r="L2" s="34" t="s">
        <v>88</v>
      </c>
    </row>
    <row r="3" spans="1:12" customFormat="1" x14ac:dyDescent="0.25">
      <c r="A3" s="15" t="s">
        <v>24</v>
      </c>
      <c r="B3" s="49">
        <v>2743</v>
      </c>
      <c r="C3" s="49">
        <v>2664</v>
      </c>
      <c r="D3" s="49">
        <v>2276</v>
      </c>
      <c r="E3" s="8">
        <v>1583</v>
      </c>
      <c r="G3" s="8">
        <f t="shared" ref="G3:G34" si="0">D3-C3</f>
        <v>-388</v>
      </c>
      <c r="H3" s="14">
        <f t="shared" ref="H3:H34" si="1">IF(C3&gt;0, G3/C3, 0)</f>
        <v>-0.14564564564564564</v>
      </c>
      <c r="I3" s="8">
        <f t="shared" ref="I3:I34" si="2">E3-D3</f>
        <v>-693</v>
      </c>
      <c r="J3" s="14">
        <f t="shared" ref="J3:J34" si="3">IF(D3&gt;0, I3/D3, 0)</f>
        <v>-0.30448154657293497</v>
      </c>
      <c r="K3" s="8">
        <f t="shared" ref="K3:K34" si="4">E3-C3</f>
        <v>-1081</v>
      </c>
      <c r="L3" s="14">
        <f t="shared" ref="L3:L34" si="5">IF(C3&gt;0, K3/C3, 0)</f>
        <v>-0.40578078078078078</v>
      </c>
    </row>
    <row r="4" spans="1:12" customFormat="1" x14ac:dyDescent="0.25">
      <c r="A4" s="6" t="s">
        <v>25</v>
      </c>
      <c r="B4" s="8">
        <v>417</v>
      </c>
      <c r="C4" s="8">
        <v>361</v>
      </c>
      <c r="D4" s="8">
        <v>250</v>
      </c>
      <c r="E4" s="8">
        <v>179</v>
      </c>
      <c r="G4" s="8">
        <f t="shared" si="0"/>
        <v>-111</v>
      </c>
      <c r="H4" s="14">
        <f t="shared" si="1"/>
        <v>-0.30747922437673131</v>
      </c>
      <c r="I4" s="8">
        <f t="shared" si="2"/>
        <v>-71</v>
      </c>
      <c r="J4" s="14">
        <f t="shared" si="3"/>
        <v>-0.28399999999999997</v>
      </c>
      <c r="K4" s="8">
        <f t="shared" si="4"/>
        <v>-182</v>
      </c>
      <c r="L4" s="14">
        <f t="shared" si="5"/>
        <v>-0.50415512465373957</v>
      </c>
    </row>
    <row r="5" spans="1:12" customFormat="1" x14ac:dyDescent="0.25">
      <c r="A5" s="6" t="s">
        <v>26</v>
      </c>
      <c r="B5" s="8">
        <v>8261</v>
      </c>
      <c r="C5" s="8">
        <v>7599</v>
      </c>
      <c r="D5" s="8">
        <v>6711</v>
      </c>
      <c r="E5" s="8">
        <v>4261</v>
      </c>
      <c r="G5" s="8">
        <f t="shared" si="0"/>
        <v>-888</v>
      </c>
      <c r="H5" s="14">
        <f t="shared" si="1"/>
        <v>-0.11685748124753258</v>
      </c>
      <c r="I5" s="8">
        <f t="shared" si="2"/>
        <v>-2450</v>
      </c>
      <c r="J5" s="14">
        <f t="shared" si="3"/>
        <v>-0.3650722694084339</v>
      </c>
      <c r="K5" s="8">
        <f t="shared" si="4"/>
        <v>-3338</v>
      </c>
      <c r="L5" s="14">
        <f t="shared" si="5"/>
        <v>-0.43926832477957628</v>
      </c>
    </row>
    <row r="6" spans="1:12" customFormat="1" x14ac:dyDescent="0.25">
      <c r="A6" s="6" t="s">
        <v>27</v>
      </c>
      <c r="B6" s="8">
        <v>3920</v>
      </c>
      <c r="C6" s="8">
        <v>3455</v>
      </c>
      <c r="D6" s="8">
        <v>3103</v>
      </c>
      <c r="E6" s="8">
        <v>1863</v>
      </c>
      <c r="G6" s="8">
        <f t="shared" si="0"/>
        <v>-352</v>
      </c>
      <c r="H6" s="14">
        <f t="shared" si="1"/>
        <v>-0.10188133140376267</v>
      </c>
      <c r="I6" s="8">
        <f t="shared" si="2"/>
        <v>-1240</v>
      </c>
      <c r="J6" s="14">
        <f t="shared" si="3"/>
        <v>-0.39961327747341285</v>
      </c>
      <c r="K6" s="8">
        <f t="shared" si="4"/>
        <v>-1592</v>
      </c>
      <c r="L6" s="14">
        <f t="shared" si="5"/>
        <v>-0.46078147612156295</v>
      </c>
    </row>
    <row r="7" spans="1:12" customFormat="1" x14ac:dyDescent="0.25">
      <c r="A7" s="6" t="s">
        <v>28</v>
      </c>
      <c r="B7" s="8">
        <v>204980</v>
      </c>
      <c r="C7" s="8">
        <v>199466</v>
      </c>
      <c r="D7" s="8">
        <v>172688</v>
      </c>
      <c r="E7" s="8">
        <v>93165</v>
      </c>
      <c r="G7" s="8">
        <f t="shared" si="0"/>
        <v>-26778</v>
      </c>
      <c r="H7" s="14">
        <f t="shared" si="1"/>
        <v>-0.13424844334372776</v>
      </c>
      <c r="I7" s="8">
        <f t="shared" si="2"/>
        <v>-79523</v>
      </c>
      <c r="J7" s="14">
        <f t="shared" si="3"/>
        <v>-0.46050101917909758</v>
      </c>
      <c r="K7" s="8">
        <f t="shared" si="4"/>
        <v>-106301</v>
      </c>
      <c r="L7" s="14">
        <f t="shared" si="5"/>
        <v>-0.53292791753983138</v>
      </c>
    </row>
    <row r="8" spans="1:12" s="25" customFormat="1" x14ac:dyDescent="0.25">
      <c r="A8" s="86" t="s">
        <v>29</v>
      </c>
      <c r="B8" s="26">
        <v>5133</v>
      </c>
      <c r="C8" s="26">
        <v>5126</v>
      </c>
      <c r="D8" s="26">
        <v>4362</v>
      </c>
      <c r="E8" s="26">
        <v>1539</v>
      </c>
      <c r="G8" s="26">
        <f t="shared" si="0"/>
        <v>-764</v>
      </c>
      <c r="H8" s="27">
        <f t="shared" si="1"/>
        <v>-0.14904408895825205</v>
      </c>
      <c r="I8" s="26">
        <f t="shared" si="2"/>
        <v>-2823</v>
      </c>
      <c r="J8" s="27">
        <f t="shared" si="3"/>
        <v>-0.6471801925722146</v>
      </c>
      <c r="K8" s="26">
        <f t="shared" si="4"/>
        <v>-3587</v>
      </c>
      <c r="L8" s="27">
        <f t="shared" si="5"/>
        <v>-0.69976589933671474</v>
      </c>
    </row>
    <row r="9" spans="1:12" s="25" customFormat="1" x14ac:dyDescent="0.25">
      <c r="A9" s="86" t="s">
        <v>30</v>
      </c>
      <c r="B9" s="26">
        <v>10764</v>
      </c>
      <c r="C9" s="26">
        <v>9987</v>
      </c>
      <c r="D9" s="26">
        <v>8708</v>
      </c>
      <c r="E9" s="26">
        <v>5142</v>
      </c>
      <c r="G9" s="26">
        <f t="shared" si="0"/>
        <v>-1279</v>
      </c>
      <c r="H9" s="27">
        <f t="shared" si="1"/>
        <v>-0.12806648643236207</v>
      </c>
      <c r="I9" s="26">
        <f t="shared" si="2"/>
        <v>-3566</v>
      </c>
      <c r="J9" s="27">
        <f t="shared" si="3"/>
        <v>-0.40950849793293526</v>
      </c>
      <c r="K9" s="26">
        <f t="shared" si="4"/>
        <v>-4845</v>
      </c>
      <c r="L9" s="27">
        <f t="shared" si="5"/>
        <v>-0.48513066987083209</v>
      </c>
    </row>
    <row r="10" spans="1:12" s="25" customFormat="1" x14ac:dyDescent="0.25">
      <c r="A10" s="86" t="s">
        <v>31</v>
      </c>
      <c r="B10" s="26">
        <v>1252</v>
      </c>
      <c r="C10" s="26">
        <v>1228</v>
      </c>
      <c r="D10" s="26">
        <v>1207</v>
      </c>
      <c r="E10" s="26">
        <v>706</v>
      </c>
      <c r="G10" s="26">
        <f t="shared" si="0"/>
        <v>-21</v>
      </c>
      <c r="H10" s="27">
        <f t="shared" si="1"/>
        <v>-1.7100977198697069E-2</v>
      </c>
      <c r="I10" s="26">
        <f t="shared" si="2"/>
        <v>-501</v>
      </c>
      <c r="J10" s="27">
        <f t="shared" si="3"/>
        <v>-0.41507870753935378</v>
      </c>
      <c r="K10" s="26">
        <f t="shared" si="4"/>
        <v>-522</v>
      </c>
      <c r="L10" s="27">
        <f t="shared" si="5"/>
        <v>-0.42508143322475572</v>
      </c>
    </row>
    <row r="11" spans="1:12" s="25" customFormat="1" x14ac:dyDescent="0.25">
      <c r="A11" s="86" t="s">
        <v>32</v>
      </c>
      <c r="B11" s="26">
        <v>82277</v>
      </c>
      <c r="C11" s="26">
        <v>78865</v>
      </c>
      <c r="D11" s="26">
        <v>64553</v>
      </c>
      <c r="E11" s="26">
        <v>45444</v>
      </c>
      <c r="G11" s="26">
        <f t="shared" si="0"/>
        <v>-14312</v>
      </c>
      <c r="H11" s="27">
        <f t="shared" si="1"/>
        <v>-0.18147467190769034</v>
      </c>
      <c r="I11" s="26">
        <f t="shared" si="2"/>
        <v>-19109</v>
      </c>
      <c r="J11" s="27">
        <f t="shared" si="3"/>
        <v>-0.29602032438461418</v>
      </c>
      <c r="K11" s="26">
        <f t="shared" si="4"/>
        <v>-33421</v>
      </c>
      <c r="L11" s="27">
        <f t="shared" si="5"/>
        <v>-0.42377480504659859</v>
      </c>
    </row>
    <row r="12" spans="1:12" s="25" customFormat="1" x14ac:dyDescent="0.25">
      <c r="A12" s="86" t="s">
        <v>33</v>
      </c>
      <c r="B12" s="26">
        <v>8916</v>
      </c>
      <c r="C12" s="26">
        <v>8614</v>
      </c>
      <c r="D12" s="26">
        <v>7946</v>
      </c>
      <c r="E12" s="26">
        <v>4200</v>
      </c>
      <c r="G12" s="26">
        <f t="shared" si="0"/>
        <v>-668</v>
      </c>
      <c r="H12" s="27">
        <f t="shared" si="1"/>
        <v>-7.7548177385651271E-2</v>
      </c>
      <c r="I12" s="26">
        <f t="shared" si="2"/>
        <v>-3746</v>
      </c>
      <c r="J12" s="27">
        <f t="shared" si="3"/>
        <v>-0.47143216712811475</v>
      </c>
      <c r="K12" s="26">
        <f t="shared" si="4"/>
        <v>-4414</v>
      </c>
      <c r="L12" s="27">
        <f t="shared" si="5"/>
        <v>-0.512421639192013</v>
      </c>
    </row>
    <row r="13" spans="1:12" s="25" customFormat="1" x14ac:dyDescent="0.25">
      <c r="A13" s="86" t="s">
        <v>34</v>
      </c>
      <c r="B13" s="26">
        <v>687</v>
      </c>
      <c r="C13" s="26">
        <v>637</v>
      </c>
      <c r="D13" s="26">
        <v>479</v>
      </c>
      <c r="E13" s="26">
        <v>460</v>
      </c>
      <c r="G13" s="26">
        <f t="shared" si="0"/>
        <v>-158</v>
      </c>
      <c r="H13" s="27">
        <f t="shared" si="1"/>
        <v>-0.24803767660910517</v>
      </c>
      <c r="I13" s="26">
        <f t="shared" si="2"/>
        <v>-19</v>
      </c>
      <c r="J13" s="27">
        <f t="shared" si="3"/>
        <v>-3.9665970772442591E-2</v>
      </c>
      <c r="K13" s="26">
        <f t="shared" si="4"/>
        <v>-177</v>
      </c>
      <c r="L13" s="27">
        <f t="shared" si="5"/>
        <v>-0.27786499215070642</v>
      </c>
    </row>
    <row r="14" spans="1:12" s="25" customFormat="1" x14ac:dyDescent="0.25">
      <c r="A14" s="86" t="s">
        <v>35</v>
      </c>
      <c r="B14" s="26">
        <v>1999</v>
      </c>
      <c r="C14" s="26">
        <v>1991</v>
      </c>
      <c r="D14" s="26">
        <v>1639</v>
      </c>
      <c r="E14" s="26">
        <v>385</v>
      </c>
      <c r="G14" s="26">
        <f t="shared" si="0"/>
        <v>-352</v>
      </c>
      <c r="H14" s="27">
        <f t="shared" si="1"/>
        <v>-0.17679558011049723</v>
      </c>
      <c r="I14" s="26">
        <f t="shared" si="2"/>
        <v>-1254</v>
      </c>
      <c r="J14" s="27">
        <f t="shared" si="3"/>
        <v>-0.7651006711409396</v>
      </c>
      <c r="K14" s="26">
        <f t="shared" si="4"/>
        <v>-1606</v>
      </c>
      <c r="L14" s="27">
        <f t="shared" si="5"/>
        <v>-0.8066298342541437</v>
      </c>
    </row>
    <row r="15" spans="1:12" s="25" customFormat="1" x14ac:dyDescent="0.25">
      <c r="A15" s="86" t="s">
        <v>36</v>
      </c>
      <c r="B15" s="26">
        <v>29696</v>
      </c>
      <c r="C15" s="26">
        <v>27471</v>
      </c>
      <c r="D15" s="26">
        <v>25777</v>
      </c>
      <c r="E15" s="26">
        <v>13006</v>
      </c>
      <c r="G15" s="26">
        <f t="shared" si="0"/>
        <v>-1694</v>
      </c>
      <c r="H15" s="27">
        <f t="shared" si="1"/>
        <v>-6.1665028575588803E-2</v>
      </c>
      <c r="I15" s="26">
        <f t="shared" si="2"/>
        <v>-12771</v>
      </c>
      <c r="J15" s="27">
        <f t="shared" si="3"/>
        <v>-0.4954416728090934</v>
      </c>
      <c r="K15" s="26">
        <f t="shared" si="4"/>
        <v>-14465</v>
      </c>
      <c r="L15" s="27">
        <f t="shared" si="5"/>
        <v>-0.52655527647337197</v>
      </c>
    </row>
    <row r="16" spans="1:12" s="25" customFormat="1" x14ac:dyDescent="0.25">
      <c r="A16" s="86" t="s">
        <v>37</v>
      </c>
      <c r="B16" s="26">
        <v>2142</v>
      </c>
      <c r="C16" s="26">
        <v>2415</v>
      </c>
      <c r="D16" s="26">
        <v>2580</v>
      </c>
      <c r="E16" s="26">
        <v>1963</v>
      </c>
      <c r="G16" s="26">
        <f t="shared" si="0"/>
        <v>165</v>
      </c>
      <c r="H16" s="27">
        <f t="shared" si="1"/>
        <v>6.8322981366459631E-2</v>
      </c>
      <c r="I16" s="26">
        <f t="shared" si="2"/>
        <v>-617</v>
      </c>
      <c r="J16" s="27">
        <f t="shared" si="3"/>
        <v>-0.23914728682170541</v>
      </c>
      <c r="K16" s="26">
        <f t="shared" si="4"/>
        <v>-452</v>
      </c>
      <c r="L16" s="27">
        <f t="shared" si="5"/>
        <v>-0.18716356107660456</v>
      </c>
    </row>
    <row r="17" spans="1:12" s="25" customFormat="1" x14ac:dyDescent="0.25">
      <c r="A17" s="86" t="s">
        <v>38</v>
      </c>
      <c r="B17" s="26">
        <v>3483</v>
      </c>
      <c r="C17" s="26">
        <v>3246</v>
      </c>
      <c r="D17" s="26">
        <v>2915</v>
      </c>
      <c r="E17" s="26">
        <v>2163</v>
      </c>
      <c r="G17" s="26">
        <f t="shared" si="0"/>
        <v>-331</v>
      </c>
      <c r="H17" s="27">
        <f t="shared" si="1"/>
        <v>-0.10197165742452249</v>
      </c>
      <c r="I17" s="26">
        <f t="shared" si="2"/>
        <v>-752</v>
      </c>
      <c r="J17" s="27">
        <f t="shared" si="3"/>
        <v>-0.25797598627787305</v>
      </c>
      <c r="K17" s="26">
        <f t="shared" si="4"/>
        <v>-1083</v>
      </c>
      <c r="L17" s="27">
        <f t="shared" si="5"/>
        <v>-0.33364140480591498</v>
      </c>
    </row>
    <row r="18" spans="1:12" s="25" customFormat="1" x14ac:dyDescent="0.25">
      <c r="A18" s="86" t="s">
        <v>39</v>
      </c>
      <c r="B18" s="26">
        <v>2599</v>
      </c>
      <c r="C18" s="26">
        <v>2454</v>
      </c>
      <c r="D18" s="26">
        <v>2257</v>
      </c>
      <c r="E18" s="26">
        <v>1569</v>
      </c>
      <c r="G18" s="26">
        <f t="shared" si="0"/>
        <v>-197</v>
      </c>
      <c r="H18" s="27">
        <f t="shared" si="1"/>
        <v>-8.0277098614506923E-2</v>
      </c>
      <c r="I18" s="26">
        <f t="shared" si="2"/>
        <v>-688</v>
      </c>
      <c r="J18" s="27">
        <f t="shared" si="3"/>
        <v>-0.30482941958351795</v>
      </c>
      <c r="K18" s="26">
        <f t="shared" si="4"/>
        <v>-885</v>
      </c>
      <c r="L18" s="27">
        <f t="shared" si="5"/>
        <v>-0.36063569682151592</v>
      </c>
    </row>
    <row r="19" spans="1:12" s="25" customFormat="1" x14ac:dyDescent="0.25">
      <c r="A19" s="86" t="s">
        <v>40</v>
      </c>
      <c r="B19" s="26">
        <v>2444</v>
      </c>
      <c r="C19" s="26">
        <v>2295</v>
      </c>
      <c r="D19" s="26">
        <v>1773</v>
      </c>
      <c r="E19" s="26">
        <v>914</v>
      </c>
      <c r="G19" s="26">
        <f t="shared" si="0"/>
        <v>-522</v>
      </c>
      <c r="H19" s="27">
        <f t="shared" si="1"/>
        <v>-0.22745098039215686</v>
      </c>
      <c r="I19" s="26">
        <f t="shared" si="2"/>
        <v>-859</v>
      </c>
      <c r="J19" s="27">
        <f t="shared" si="3"/>
        <v>-0.4844895657078398</v>
      </c>
      <c r="K19" s="26">
        <f t="shared" si="4"/>
        <v>-1381</v>
      </c>
      <c r="L19" s="27">
        <f t="shared" si="5"/>
        <v>-0.60174291938997826</v>
      </c>
    </row>
    <row r="20" spans="1:12" s="25" customFormat="1" x14ac:dyDescent="0.25">
      <c r="A20" s="86" t="s">
        <v>41</v>
      </c>
      <c r="B20" s="26">
        <v>4264</v>
      </c>
      <c r="C20" s="26">
        <v>4230</v>
      </c>
      <c r="D20" s="26">
        <v>3483</v>
      </c>
      <c r="E20" s="26">
        <v>1175</v>
      </c>
      <c r="G20" s="26">
        <f t="shared" si="0"/>
        <v>-747</v>
      </c>
      <c r="H20" s="27">
        <f t="shared" si="1"/>
        <v>-0.17659574468085107</v>
      </c>
      <c r="I20" s="26">
        <f t="shared" si="2"/>
        <v>-2308</v>
      </c>
      <c r="J20" s="27">
        <f t="shared" si="3"/>
        <v>-0.66264714326729834</v>
      </c>
      <c r="K20" s="26">
        <f t="shared" si="4"/>
        <v>-3055</v>
      </c>
      <c r="L20" s="27">
        <f t="shared" si="5"/>
        <v>-0.72222222222222221</v>
      </c>
    </row>
    <row r="21" spans="1:12" s="25" customFormat="1" x14ac:dyDescent="0.25">
      <c r="A21" s="86" t="s">
        <v>42</v>
      </c>
      <c r="B21" s="26">
        <v>345</v>
      </c>
      <c r="C21" s="26">
        <v>314</v>
      </c>
      <c r="D21" s="26">
        <v>288</v>
      </c>
      <c r="E21" s="26">
        <v>222</v>
      </c>
      <c r="G21" s="26">
        <f t="shared" si="0"/>
        <v>-26</v>
      </c>
      <c r="H21" s="27">
        <f t="shared" si="1"/>
        <v>-8.2802547770700632E-2</v>
      </c>
      <c r="I21" s="26">
        <f t="shared" si="2"/>
        <v>-66</v>
      </c>
      <c r="J21" s="27">
        <f t="shared" si="3"/>
        <v>-0.22916666666666666</v>
      </c>
      <c r="K21" s="26">
        <f t="shared" si="4"/>
        <v>-92</v>
      </c>
      <c r="L21" s="27">
        <f t="shared" si="5"/>
        <v>-0.2929936305732484</v>
      </c>
    </row>
    <row r="22" spans="1:12" s="25" customFormat="1" x14ac:dyDescent="0.25">
      <c r="A22" s="86" t="s">
        <v>43</v>
      </c>
      <c r="B22" s="26">
        <v>11834</v>
      </c>
      <c r="C22" s="26">
        <v>11484</v>
      </c>
      <c r="D22" s="26">
        <v>10270</v>
      </c>
      <c r="E22" s="26">
        <v>5959</v>
      </c>
      <c r="G22" s="26">
        <f t="shared" si="0"/>
        <v>-1214</v>
      </c>
      <c r="H22" s="27">
        <f t="shared" si="1"/>
        <v>-0.10571229536746778</v>
      </c>
      <c r="I22" s="26">
        <f t="shared" si="2"/>
        <v>-4311</v>
      </c>
      <c r="J22" s="27">
        <f t="shared" si="3"/>
        <v>-0.41976630963972739</v>
      </c>
      <c r="K22" s="26">
        <f t="shared" si="4"/>
        <v>-5525</v>
      </c>
      <c r="L22" s="27">
        <f t="shared" si="5"/>
        <v>-0.48110414489724834</v>
      </c>
    </row>
    <row r="23" spans="1:12" customFormat="1" x14ac:dyDescent="0.25">
      <c r="A23" s="6" t="s">
        <v>44</v>
      </c>
      <c r="B23" s="8">
        <v>6946</v>
      </c>
      <c r="C23" s="8">
        <v>8469</v>
      </c>
      <c r="D23" s="8">
        <v>9453</v>
      </c>
      <c r="E23" s="8">
        <v>8414</v>
      </c>
      <c r="G23" s="8">
        <f t="shared" si="0"/>
        <v>984</v>
      </c>
      <c r="H23" s="14">
        <f t="shared" si="1"/>
        <v>0.11618845200141693</v>
      </c>
      <c r="I23" s="8">
        <f t="shared" si="2"/>
        <v>-1039</v>
      </c>
      <c r="J23" s="14">
        <f t="shared" si="3"/>
        <v>-0.10991219718607849</v>
      </c>
      <c r="K23" s="8">
        <f t="shared" si="4"/>
        <v>-55</v>
      </c>
      <c r="L23" s="14">
        <f t="shared" si="5"/>
        <v>-6.4942732317865154E-3</v>
      </c>
    </row>
    <row r="24" spans="1:12" customFormat="1" x14ac:dyDescent="0.25">
      <c r="A24" s="6" t="s">
        <v>45</v>
      </c>
      <c r="B24" s="8">
        <v>4052</v>
      </c>
      <c r="C24" s="8">
        <v>4326</v>
      </c>
      <c r="D24" s="8">
        <v>4031</v>
      </c>
      <c r="E24" s="8">
        <v>3161</v>
      </c>
      <c r="G24" s="8">
        <f t="shared" si="0"/>
        <v>-295</v>
      </c>
      <c r="H24" s="14">
        <f t="shared" si="1"/>
        <v>-6.8192325473878879E-2</v>
      </c>
      <c r="I24" s="8">
        <f t="shared" si="2"/>
        <v>-870</v>
      </c>
      <c r="J24" s="14">
        <f t="shared" si="3"/>
        <v>-0.21582733812949639</v>
      </c>
      <c r="K24" s="8">
        <f t="shared" si="4"/>
        <v>-1165</v>
      </c>
      <c r="L24" s="14">
        <f t="shared" si="5"/>
        <v>-0.26930189551548772</v>
      </c>
    </row>
    <row r="25" spans="1:12" customFormat="1" x14ac:dyDescent="0.25">
      <c r="A25" s="6" t="s">
        <v>46</v>
      </c>
      <c r="B25" s="8">
        <v>7731</v>
      </c>
      <c r="C25" s="8">
        <v>7498</v>
      </c>
      <c r="D25" s="8">
        <v>6979</v>
      </c>
      <c r="E25" s="8">
        <v>4765</v>
      </c>
      <c r="G25" s="8">
        <f t="shared" si="0"/>
        <v>-519</v>
      </c>
      <c r="H25" s="14">
        <f t="shared" si="1"/>
        <v>-6.9218458255534812E-2</v>
      </c>
      <c r="I25" s="8">
        <f t="shared" si="2"/>
        <v>-2214</v>
      </c>
      <c r="J25" s="14">
        <f t="shared" si="3"/>
        <v>-0.31723742656541054</v>
      </c>
      <c r="K25" s="8">
        <f t="shared" si="4"/>
        <v>-2733</v>
      </c>
      <c r="L25" s="14">
        <f t="shared" si="5"/>
        <v>-0.36449719925313417</v>
      </c>
    </row>
    <row r="26" spans="1:12" customFormat="1" x14ac:dyDescent="0.25">
      <c r="A26" s="6" t="s">
        <v>47</v>
      </c>
      <c r="B26" s="8">
        <v>676</v>
      </c>
      <c r="C26" s="8">
        <v>574</v>
      </c>
      <c r="D26" s="8">
        <v>540</v>
      </c>
      <c r="E26" s="8">
        <v>491</v>
      </c>
      <c r="G26" s="8">
        <f t="shared" si="0"/>
        <v>-34</v>
      </c>
      <c r="H26" s="14">
        <f t="shared" si="1"/>
        <v>-5.9233449477351915E-2</v>
      </c>
      <c r="I26" s="8">
        <f t="shared" si="2"/>
        <v>-49</v>
      </c>
      <c r="J26" s="14">
        <f t="shared" si="3"/>
        <v>-9.0740740740740747E-2</v>
      </c>
      <c r="K26" s="8">
        <f t="shared" si="4"/>
        <v>-83</v>
      </c>
      <c r="L26" s="14">
        <f t="shared" si="5"/>
        <v>-0.14459930313588851</v>
      </c>
    </row>
    <row r="27" spans="1:12" customFormat="1" x14ac:dyDescent="0.25">
      <c r="A27" s="6" t="s">
        <v>48</v>
      </c>
      <c r="B27" s="8">
        <v>3056</v>
      </c>
      <c r="C27" s="8">
        <v>2922</v>
      </c>
      <c r="D27" s="8">
        <v>2563</v>
      </c>
      <c r="E27" s="8">
        <v>1594</v>
      </c>
      <c r="G27" s="8">
        <f t="shared" si="0"/>
        <v>-359</v>
      </c>
      <c r="H27" s="14">
        <f t="shared" si="1"/>
        <v>-0.12286105407255304</v>
      </c>
      <c r="I27" s="8">
        <f t="shared" si="2"/>
        <v>-969</v>
      </c>
      <c r="J27" s="14">
        <f t="shared" si="3"/>
        <v>-0.37807257120561844</v>
      </c>
      <c r="K27" s="8">
        <f t="shared" si="4"/>
        <v>-1328</v>
      </c>
      <c r="L27" s="14">
        <f t="shared" si="5"/>
        <v>-0.45448323066392882</v>
      </c>
    </row>
    <row r="28" spans="1:12" customFormat="1" x14ac:dyDescent="0.25">
      <c r="A28" s="6" t="s">
        <v>49</v>
      </c>
      <c r="B28" s="8">
        <v>224</v>
      </c>
      <c r="C28" s="8">
        <v>202</v>
      </c>
      <c r="D28" s="8">
        <v>217</v>
      </c>
      <c r="E28" s="8">
        <v>194</v>
      </c>
      <c r="G28" s="8">
        <f t="shared" si="0"/>
        <v>15</v>
      </c>
      <c r="H28" s="14">
        <f t="shared" si="1"/>
        <v>7.4257425742574254E-2</v>
      </c>
      <c r="I28" s="8">
        <f t="shared" si="2"/>
        <v>-23</v>
      </c>
      <c r="J28" s="14">
        <f t="shared" si="3"/>
        <v>-0.10599078341013825</v>
      </c>
      <c r="K28" s="8">
        <f t="shared" si="4"/>
        <v>-8</v>
      </c>
      <c r="L28" s="14">
        <f t="shared" si="5"/>
        <v>-3.9603960396039604E-2</v>
      </c>
    </row>
    <row r="29" spans="1:12" customFormat="1" x14ac:dyDescent="0.25">
      <c r="A29" s="6" t="s">
        <v>50</v>
      </c>
      <c r="B29" s="8">
        <v>2492</v>
      </c>
      <c r="C29" s="8">
        <v>2249</v>
      </c>
      <c r="D29" s="8">
        <v>2135</v>
      </c>
      <c r="E29" s="8">
        <v>1561</v>
      </c>
      <c r="G29" s="8">
        <f t="shared" si="0"/>
        <v>-114</v>
      </c>
      <c r="H29" s="14">
        <f t="shared" si="1"/>
        <v>-5.0689195197865716E-2</v>
      </c>
      <c r="I29" s="8">
        <f t="shared" si="2"/>
        <v>-574</v>
      </c>
      <c r="J29" s="14">
        <f t="shared" si="3"/>
        <v>-0.26885245901639343</v>
      </c>
      <c r="K29" s="8">
        <f t="shared" si="4"/>
        <v>-688</v>
      </c>
      <c r="L29" s="14">
        <f t="shared" si="5"/>
        <v>-0.30591373943975098</v>
      </c>
    </row>
    <row r="30" spans="1:12" customFormat="1" x14ac:dyDescent="0.25">
      <c r="A30" s="6" t="s">
        <v>51</v>
      </c>
      <c r="B30" s="8">
        <v>4579</v>
      </c>
      <c r="C30" s="8">
        <v>4157</v>
      </c>
      <c r="D30" s="8">
        <v>3198</v>
      </c>
      <c r="E30" s="8">
        <v>1976</v>
      </c>
      <c r="G30" s="8">
        <f t="shared" si="0"/>
        <v>-959</v>
      </c>
      <c r="H30" s="14">
        <f t="shared" si="1"/>
        <v>-0.23069521289391387</v>
      </c>
      <c r="I30" s="8">
        <f t="shared" si="2"/>
        <v>-1222</v>
      </c>
      <c r="J30" s="14">
        <f t="shared" si="3"/>
        <v>-0.38211382113821141</v>
      </c>
      <c r="K30" s="8">
        <f t="shared" si="4"/>
        <v>-2181</v>
      </c>
      <c r="L30" s="14">
        <f t="shared" si="5"/>
        <v>-0.52465720471493871</v>
      </c>
    </row>
    <row r="31" spans="1:12" customFormat="1" x14ac:dyDescent="0.25">
      <c r="A31" s="6" t="s">
        <v>52</v>
      </c>
      <c r="B31" s="8">
        <v>956</v>
      </c>
      <c r="C31" s="8">
        <v>1007</v>
      </c>
      <c r="D31" s="8">
        <v>876</v>
      </c>
      <c r="E31" s="8">
        <v>530</v>
      </c>
      <c r="G31" s="8">
        <f t="shared" si="0"/>
        <v>-131</v>
      </c>
      <c r="H31" s="14">
        <f t="shared" si="1"/>
        <v>-0.13008937437934459</v>
      </c>
      <c r="I31" s="8">
        <f t="shared" si="2"/>
        <v>-346</v>
      </c>
      <c r="J31" s="14">
        <f t="shared" si="3"/>
        <v>-0.3949771689497717</v>
      </c>
      <c r="K31" s="8">
        <f t="shared" si="4"/>
        <v>-477</v>
      </c>
      <c r="L31" s="14">
        <f t="shared" si="5"/>
        <v>-0.47368421052631576</v>
      </c>
    </row>
    <row r="32" spans="1:12" customFormat="1" x14ac:dyDescent="0.25">
      <c r="A32" s="6" t="s">
        <v>53</v>
      </c>
      <c r="B32" s="8">
        <v>10502</v>
      </c>
      <c r="C32" s="8">
        <v>11031</v>
      </c>
      <c r="D32" s="8">
        <v>9521</v>
      </c>
      <c r="E32" s="8">
        <v>7433</v>
      </c>
      <c r="G32" s="8">
        <f t="shared" si="0"/>
        <v>-1510</v>
      </c>
      <c r="H32" s="14">
        <f t="shared" si="1"/>
        <v>-0.13688695494515457</v>
      </c>
      <c r="I32" s="8">
        <f t="shared" si="2"/>
        <v>-2088</v>
      </c>
      <c r="J32" s="14">
        <f t="shared" si="3"/>
        <v>-0.21930469488499107</v>
      </c>
      <c r="K32" s="8">
        <f t="shared" si="4"/>
        <v>-3598</v>
      </c>
      <c r="L32" s="14">
        <f t="shared" si="5"/>
        <v>-0.326171697942163</v>
      </c>
    </row>
    <row r="33" spans="1:12" customFormat="1" x14ac:dyDescent="0.25">
      <c r="A33" s="6" t="s">
        <v>54</v>
      </c>
      <c r="B33" s="8">
        <v>8989</v>
      </c>
      <c r="C33" s="8">
        <v>8170</v>
      </c>
      <c r="D33" s="8">
        <v>7021</v>
      </c>
      <c r="E33" s="8">
        <v>3761</v>
      </c>
      <c r="G33" s="8">
        <f t="shared" si="0"/>
        <v>-1149</v>
      </c>
      <c r="H33" s="14">
        <f t="shared" si="1"/>
        <v>-0.14063647490820075</v>
      </c>
      <c r="I33" s="8">
        <f t="shared" si="2"/>
        <v>-3260</v>
      </c>
      <c r="J33" s="14">
        <f t="shared" si="3"/>
        <v>-0.46432132174903862</v>
      </c>
      <c r="K33" s="8">
        <f t="shared" si="4"/>
        <v>-4409</v>
      </c>
      <c r="L33" s="14">
        <f t="shared" si="5"/>
        <v>-0.53965728274173808</v>
      </c>
    </row>
    <row r="34" spans="1:12" customFormat="1" x14ac:dyDescent="0.25">
      <c r="A34" s="6" t="s">
        <v>55</v>
      </c>
      <c r="B34" s="8">
        <v>44479</v>
      </c>
      <c r="C34" s="8">
        <v>34087</v>
      </c>
      <c r="D34" s="8">
        <v>31009</v>
      </c>
      <c r="E34" s="8">
        <v>17620</v>
      </c>
      <c r="G34" s="8">
        <f t="shared" si="0"/>
        <v>-3078</v>
      </c>
      <c r="H34" s="14">
        <f t="shared" si="1"/>
        <v>-9.0298354211282891E-2</v>
      </c>
      <c r="I34" s="8">
        <f t="shared" si="2"/>
        <v>-13389</v>
      </c>
      <c r="J34" s="14">
        <f t="shared" si="3"/>
        <v>-0.43177787094069464</v>
      </c>
      <c r="K34" s="8">
        <f t="shared" si="4"/>
        <v>-16467</v>
      </c>
      <c r="L34" s="14">
        <f t="shared" si="5"/>
        <v>-0.48308739402118112</v>
      </c>
    </row>
    <row r="35" spans="1:12" customFormat="1" x14ac:dyDescent="0.25">
      <c r="A35" s="6" t="s">
        <v>56</v>
      </c>
      <c r="B35" s="8">
        <v>20027</v>
      </c>
      <c r="C35" s="8">
        <v>16744</v>
      </c>
      <c r="D35" s="8">
        <v>15397</v>
      </c>
      <c r="E35" s="8">
        <v>10764</v>
      </c>
      <c r="G35" s="8">
        <f t="shared" ref="G35:G60" si="6">D35-C35</f>
        <v>-1347</v>
      </c>
      <c r="H35" s="14">
        <f t="shared" ref="H35:H60" si="7">IF(C35&gt;0, G35/C35, 0)</f>
        <v>-8.0446727185857617E-2</v>
      </c>
      <c r="I35" s="8">
        <f t="shared" ref="I35:I60" si="8">E35-D35</f>
        <v>-4633</v>
      </c>
      <c r="J35" s="14">
        <f t="shared" ref="J35:J60" si="9">IF(D35&gt;0, I35/D35, 0)</f>
        <v>-0.30090277326751963</v>
      </c>
      <c r="K35" s="8">
        <f t="shared" ref="K35:K60" si="10">E35-C35</f>
        <v>-5980</v>
      </c>
      <c r="L35" s="14">
        <f t="shared" ref="L35:L60" si="11">IF(C35&gt;0, K35/C35, 0)</f>
        <v>-0.35714285714285715</v>
      </c>
    </row>
    <row r="36" spans="1:12" customFormat="1" x14ac:dyDescent="0.25">
      <c r="A36" s="6" t="s">
        <v>57</v>
      </c>
      <c r="B36" s="8">
        <v>259</v>
      </c>
      <c r="C36" s="8">
        <v>291</v>
      </c>
      <c r="D36" s="8">
        <v>303</v>
      </c>
      <c r="E36" s="8">
        <v>260</v>
      </c>
      <c r="G36" s="8">
        <f t="shared" si="6"/>
        <v>12</v>
      </c>
      <c r="H36" s="14">
        <f t="shared" si="7"/>
        <v>4.1237113402061855E-2</v>
      </c>
      <c r="I36" s="8">
        <f t="shared" si="8"/>
        <v>-43</v>
      </c>
      <c r="J36" s="14">
        <f t="shared" si="9"/>
        <v>-0.14191419141914191</v>
      </c>
      <c r="K36" s="8">
        <f t="shared" si="10"/>
        <v>-31</v>
      </c>
      <c r="L36" s="14">
        <f t="shared" si="11"/>
        <v>-0.10652920962199312</v>
      </c>
    </row>
    <row r="37" spans="1:12" customFormat="1" x14ac:dyDescent="0.25">
      <c r="A37" s="6" t="s">
        <v>58</v>
      </c>
      <c r="B37" s="8">
        <v>3868</v>
      </c>
      <c r="C37" s="8">
        <v>3915</v>
      </c>
      <c r="D37" s="8">
        <v>3358</v>
      </c>
      <c r="E37" s="8">
        <v>2366</v>
      </c>
      <c r="G37" s="8">
        <f t="shared" si="6"/>
        <v>-557</v>
      </c>
      <c r="H37" s="14">
        <f t="shared" si="7"/>
        <v>-0.14227330779054917</v>
      </c>
      <c r="I37" s="8">
        <f t="shared" si="8"/>
        <v>-992</v>
      </c>
      <c r="J37" s="14">
        <f t="shared" si="9"/>
        <v>-0.29541393686718287</v>
      </c>
      <c r="K37" s="8">
        <f t="shared" si="10"/>
        <v>-1549</v>
      </c>
      <c r="L37" s="14">
        <f t="shared" si="11"/>
        <v>-0.39565772669220944</v>
      </c>
    </row>
    <row r="38" spans="1:12" customFormat="1" x14ac:dyDescent="0.25">
      <c r="A38" s="6" t="s">
        <v>59</v>
      </c>
      <c r="B38" s="8">
        <v>5235</v>
      </c>
      <c r="C38" s="8">
        <v>3395</v>
      </c>
      <c r="D38" s="8">
        <v>3092</v>
      </c>
      <c r="E38" s="8">
        <v>2171</v>
      </c>
      <c r="G38" s="8">
        <f t="shared" si="6"/>
        <v>-303</v>
      </c>
      <c r="H38" s="14">
        <f t="shared" si="7"/>
        <v>-8.9248895434462447E-2</v>
      </c>
      <c r="I38" s="8">
        <f t="shared" si="8"/>
        <v>-921</v>
      </c>
      <c r="J38" s="14">
        <f t="shared" si="9"/>
        <v>-0.29786545924967661</v>
      </c>
      <c r="K38" s="8">
        <f t="shared" si="10"/>
        <v>-1224</v>
      </c>
      <c r="L38" s="14">
        <f t="shared" si="11"/>
        <v>-0.36053019145802651</v>
      </c>
    </row>
    <row r="39" spans="1:12" customFormat="1" x14ac:dyDescent="0.25">
      <c r="A39" s="6" t="s">
        <v>60</v>
      </c>
      <c r="B39" s="8">
        <v>5272</v>
      </c>
      <c r="C39" s="8">
        <v>4733</v>
      </c>
      <c r="D39" s="8">
        <v>4310</v>
      </c>
      <c r="E39" s="8">
        <v>3346</v>
      </c>
      <c r="G39" s="8">
        <f t="shared" si="6"/>
        <v>-423</v>
      </c>
      <c r="H39" s="14">
        <f t="shared" si="7"/>
        <v>-8.9372491020494396E-2</v>
      </c>
      <c r="I39" s="8">
        <f t="shared" si="8"/>
        <v>-964</v>
      </c>
      <c r="J39" s="14">
        <f t="shared" si="9"/>
        <v>-0.22366589327146172</v>
      </c>
      <c r="K39" s="8">
        <f t="shared" si="10"/>
        <v>-1387</v>
      </c>
      <c r="L39" s="14">
        <f t="shared" si="11"/>
        <v>-0.29304880625396157</v>
      </c>
    </row>
    <row r="40" spans="1:12" customFormat="1" x14ac:dyDescent="0.25">
      <c r="A40" s="6" t="s">
        <v>61</v>
      </c>
      <c r="B40" s="8">
        <v>5875</v>
      </c>
      <c r="C40" s="8">
        <v>4903</v>
      </c>
      <c r="D40" s="8">
        <v>4370</v>
      </c>
      <c r="E40" s="8">
        <v>3388</v>
      </c>
      <c r="G40" s="8">
        <f t="shared" si="6"/>
        <v>-533</v>
      </c>
      <c r="H40" s="14">
        <f t="shared" si="7"/>
        <v>-0.10870895370181521</v>
      </c>
      <c r="I40" s="8">
        <f t="shared" si="8"/>
        <v>-982</v>
      </c>
      <c r="J40" s="14">
        <f t="shared" si="9"/>
        <v>-0.22471395881006864</v>
      </c>
      <c r="K40" s="8">
        <f t="shared" si="10"/>
        <v>-1515</v>
      </c>
      <c r="L40" s="14">
        <f t="shared" si="11"/>
        <v>-0.30899449316744848</v>
      </c>
    </row>
    <row r="41" spans="1:12" customFormat="1" x14ac:dyDescent="0.25">
      <c r="A41" s="6" t="s">
        <v>62</v>
      </c>
      <c r="B41" s="8">
        <v>3261</v>
      </c>
      <c r="C41" s="8">
        <v>3637</v>
      </c>
      <c r="D41" s="8">
        <v>3173</v>
      </c>
      <c r="E41" s="8">
        <v>2268</v>
      </c>
      <c r="G41" s="8">
        <f t="shared" si="6"/>
        <v>-464</v>
      </c>
      <c r="H41" s="14">
        <f t="shared" si="7"/>
        <v>-0.12757767390706626</v>
      </c>
      <c r="I41" s="8">
        <f t="shared" si="8"/>
        <v>-905</v>
      </c>
      <c r="J41" s="14">
        <f t="shared" si="9"/>
        <v>-0.28521903561298456</v>
      </c>
      <c r="K41" s="8">
        <f t="shared" si="10"/>
        <v>-1369</v>
      </c>
      <c r="L41" s="14">
        <f t="shared" si="11"/>
        <v>-0.37640912840252955</v>
      </c>
    </row>
    <row r="42" spans="1:12" customFormat="1" x14ac:dyDescent="0.25">
      <c r="A42" s="6" t="s">
        <v>63</v>
      </c>
      <c r="B42" s="8">
        <v>4532</v>
      </c>
      <c r="C42" s="8">
        <v>4463</v>
      </c>
      <c r="D42" s="8">
        <v>4246</v>
      </c>
      <c r="E42" s="8">
        <v>2605</v>
      </c>
      <c r="G42" s="8">
        <f t="shared" si="6"/>
        <v>-217</v>
      </c>
      <c r="H42" s="14">
        <f t="shared" si="7"/>
        <v>-4.862200313690343E-2</v>
      </c>
      <c r="I42" s="8">
        <f t="shared" si="8"/>
        <v>-1641</v>
      </c>
      <c r="J42" s="14">
        <f t="shared" si="9"/>
        <v>-0.38648139425341499</v>
      </c>
      <c r="K42" s="8">
        <f t="shared" si="10"/>
        <v>-1858</v>
      </c>
      <c r="L42" s="14">
        <f t="shared" si="11"/>
        <v>-0.41631189782657407</v>
      </c>
    </row>
    <row r="43" spans="1:12" customFormat="1" x14ac:dyDescent="0.25">
      <c r="A43" s="6" t="s">
        <v>64</v>
      </c>
      <c r="B43" s="8">
        <v>397</v>
      </c>
      <c r="C43" s="8">
        <v>435</v>
      </c>
      <c r="D43" s="8">
        <v>352</v>
      </c>
      <c r="E43" s="8">
        <v>277</v>
      </c>
      <c r="G43" s="8">
        <f t="shared" si="6"/>
        <v>-83</v>
      </c>
      <c r="H43" s="14">
        <f t="shared" si="7"/>
        <v>-0.19080459770114944</v>
      </c>
      <c r="I43" s="8">
        <f t="shared" si="8"/>
        <v>-75</v>
      </c>
      <c r="J43" s="14">
        <f t="shared" si="9"/>
        <v>-0.21306818181818182</v>
      </c>
      <c r="K43" s="8">
        <f t="shared" si="10"/>
        <v>-158</v>
      </c>
      <c r="L43" s="14">
        <f t="shared" si="11"/>
        <v>-0.36321839080459772</v>
      </c>
    </row>
    <row r="44" spans="1:12" customFormat="1" x14ac:dyDescent="0.25">
      <c r="A44" s="6" t="s">
        <v>65</v>
      </c>
      <c r="B44" s="8">
        <v>1492</v>
      </c>
      <c r="C44" s="8">
        <v>1313</v>
      </c>
      <c r="D44" s="8">
        <v>1317</v>
      </c>
      <c r="E44" s="8">
        <v>1524</v>
      </c>
      <c r="G44" s="8">
        <f t="shared" si="6"/>
        <v>4</v>
      </c>
      <c r="H44" s="14">
        <f t="shared" si="7"/>
        <v>3.0464584920030465E-3</v>
      </c>
      <c r="I44" s="8">
        <f t="shared" si="8"/>
        <v>207</v>
      </c>
      <c r="J44" s="14">
        <f t="shared" si="9"/>
        <v>0.15717539863325741</v>
      </c>
      <c r="K44" s="8">
        <f t="shared" si="10"/>
        <v>211</v>
      </c>
      <c r="L44" s="14">
        <f t="shared" si="11"/>
        <v>0.16070068545316071</v>
      </c>
    </row>
    <row r="45" spans="1:12" customFormat="1" x14ac:dyDescent="0.25">
      <c r="A45" s="6" t="s">
        <v>66</v>
      </c>
      <c r="B45" s="8">
        <v>61781</v>
      </c>
      <c r="C45" s="8">
        <v>58634</v>
      </c>
      <c r="D45" s="8">
        <v>52026</v>
      </c>
      <c r="E45" s="8">
        <v>32831</v>
      </c>
      <c r="G45" s="8">
        <f t="shared" si="6"/>
        <v>-6608</v>
      </c>
      <c r="H45" s="14">
        <f t="shared" si="7"/>
        <v>-0.1126991165535355</v>
      </c>
      <c r="I45" s="8">
        <f t="shared" si="8"/>
        <v>-19195</v>
      </c>
      <c r="J45" s="14">
        <f t="shared" si="9"/>
        <v>-0.36895014031445816</v>
      </c>
      <c r="K45" s="8">
        <f t="shared" si="10"/>
        <v>-25803</v>
      </c>
      <c r="L45" s="14">
        <f t="shared" si="11"/>
        <v>-0.44006890200225124</v>
      </c>
    </row>
    <row r="46" spans="1:12" customFormat="1" x14ac:dyDescent="0.25">
      <c r="A46" s="6" t="s">
        <v>67</v>
      </c>
      <c r="B46" s="8">
        <v>7411</v>
      </c>
      <c r="C46" s="8">
        <v>2892</v>
      </c>
      <c r="D46" s="8">
        <v>4724</v>
      </c>
      <c r="E46" s="8">
        <v>4187</v>
      </c>
      <c r="G46" s="8">
        <f t="shared" si="6"/>
        <v>1832</v>
      </c>
      <c r="H46" s="14">
        <f t="shared" si="7"/>
        <v>0.63347164591977867</v>
      </c>
      <c r="I46" s="8">
        <f t="shared" si="8"/>
        <v>-537</v>
      </c>
      <c r="J46" s="14">
        <f t="shared" si="9"/>
        <v>-0.11367485182049111</v>
      </c>
      <c r="K46" s="8">
        <f t="shared" si="10"/>
        <v>1295</v>
      </c>
      <c r="L46" s="14">
        <f t="shared" si="11"/>
        <v>0.44778699861687415</v>
      </c>
    </row>
    <row r="47" spans="1:12" customFormat="1" x14ac:dyDescent="0.25">
      <c r="A47" s="6" t="s">
        <v>68</v>
      </c>
      <c r="B47" s="8">
        <v>73</v>
      </c>
      <c r="C47" s="8">
        <v>97</v>
      </c>
      <c r="D47" s="8">
        <v>98</v>
      </c>
      <c r="E47" s="8">
        <v>74</v>
      </c>
      <c r="G47" s="8">
        <f t="shared" si="6"/>
        <v>1</v>
      </c>
      <c r="H47" s="14">
        <f t="shared" si="7"/>
        <v>1.0309278350515464E-2</v>
      </c>
      <c r="I47" s="8">
        <f t="shared" si="8"/>
        <v>-24</v>
      </c>
      <c r="J47" s="14">
        <f t="shared" si="9"/>
        <v>-0.24489795918367346</v>
      </c>
      <c r="K47" s="8">
        <f t="shared" si="10"/>
        <v>-23</v>
      </c>
      <c r="L47" s="14">
        <f t="shared" si="11"/>
        <v>-0.23711340206185566</v>
      </c>
    </row>
    <row r="48" spans="1:12" customFormat="1" x14ac:dyDescent="0.25">
      <c r="A48" s="6" t="s">
        <v>69</v>
      </c>
      <c r="B48" s="8">
        <v>7249</v>
      </c>
      <c r="C48" s="8">
        <v>7698</v>
      </c>
      <c r="D48" s="8">
        <v>7320</v>
      </c>
      <c r="E48" s="8">
        <v>3726</v>
      </c>
      <c r="G48" s="8">
        <f t="shared" si="6"/>
        <v>-378</v>
      </c>
      <c r="H48" s="14">
        <f t="shared" si="7"/>
        <v>-4.9103663289166016E-2</v>
      </c>
      <c r="I48" s="8">
        <f t="shared" si="8"/>
        <v>-3594</v>
      </c>
      <c r="J48" s="14">
        <f t="shared" si="9"/>
        <v>-0.49098360655737705</v>
      </c>
      <c r="K48" s="8">
        <f t="shared" si="10"/>
        <v>-3972</v>
      </c>
      <c r="L48" s="14">
        <f t="shared" si="11"/>
        <v>-0.51597817614964925</v>
      </c>
    </row>
    <row r="49" spans="1:12" customFormat="1" x14ac:dyDescent="0.25">
      <c r="A49" s="6" t="s">
        <v>70</v>
      </c>
      <c r="B49" s="8">
        <v>13756</v>
      </c>
      <c r="C49" s="8">
        <v>13285</v>
      </c>
      <c r="D49" s="8">
        <v>11551</v>
      </c>
      <c r="E49" s="8">
        <v>6670</v>
      </c>
      <c r="G49" s="8">
        <f t="shared" si="6"/>
        <v>-1734</v>
      </c>
      <c r="H49" s="14">
        <f t="shared" si="7"/>
        <v>-0.13052314640572074</v>
      </c>
      <c r="I49" s="8">
        <f t="shared" si="8"/>
        <v>-4881</v>
      </c>
      <c r="J49" s="14">
        <f t="shared" si="9"/>
        <v>-0.42256081724526012</v>
      </c>
      <c r="K49" s="8">
        <f t="shared" si="10"/>
        <v>-6615</v>
      </c>
      <c r="L49" s="14">
        <f t="shared" si="11"/>
        <v>-0.49792999623635681</v>
      </c>
    </row>
    <row r="50" spans="1:12" customFormat="1" x14ac:dyDescent="0.25">
      <c r="A50" s="6" t="s">
        <v>71</v>
      </c>
      <c r="B50" s="8">
        <v>208</v>
      </c>
      <c r="C50" s="8">
        <v>210</v>
      </c>
      <c r="D50" s="8">
        <v>177</v>
      </c>
      <c r="E50" s="8">
        <v>152</v>
      </c>
      <c r="G50" s="8">
        <f t="shared" si="6"/>
        <v>-33</v>
      </c>
      <c r="H50" s="14">
        <f t="shared" si="7"/>
        <v>-0.15714285714285714</v>
      </c>
      <c r="I50" s="8">
        <f t="shared" si="8"/>
        <v>-25</v>
      </c>
      <c r="J50" s="14">
        <f t="shared" si="9"/>
        <v>-0.14124293785310735</v>
      </c>
      <c r="K50" s="8">
        <f t="shared" si="10"/>
        <v>-58</v>
      </c>
      <c r="L50" s="14">
        <f t="shared" si="11"/>
        <v>-0.27619047619047621</v>
      </c>
    </row>
    <row r="51" spans="1:12" customFormat="1" x14ac:dyDescent="0.25">
      <c r="A51" s="6" t="s">
        <v>72</v>
      </c>
      <c r="B51" s="8">
        <v>4322</v>
      </c>
      <c r="C51" s="8">
        <v>4039</v>
      </c>
      <c r="D51" s="8">
        <v>4391</v>
      </c>
      <c r="E51" s="8">
        <v>3371</v>
      </c>
      <c r="G51" s="8">
        <f t="shared" si="6"/>
        <v>352</v>
      </c>
      <c r="H51" s="14">
        <f t="shared" si="7"/>
        <v>8.7150284723941568E-2</v>
      </c>
      <c r="I51" s="8">
        <f t="shared" si="8"/>
        <v>-1020</v>
      </c>
      <c r="J51" s="14">
        <f t="shared" si="9"/>
        <v>-0.23229332726030516</v>
      </c>
      <c r="K51" s="8">
        <f t="shared" si="10"/>
        <v>-668</v>
      </c>
      <c r="L51" s="14">
        <f t="shared" si="11"/>
        <v>-0.16538747214657093</v>
      </c>
    </row>
    <row r="52" spans="1:12" customFormat="1" x14ac:dyDescent="0.25">
      <c r="A52" s="6" t="s">
        <v>73</v>
      </c>
      <c r="B52" s="8">
        <v>611</v>
      </c>
      <c r="C52" s="8">
        <v>564</v>
      </c>
      <c r="D52" s="8">
        <v>519</v>
      </c>
      <c r="E52" s="8">
        <v>393</v>
      </c>
      <c r="G52" s="8">
        <f t="shared" si="6"/>
        <v>-45</v>
      </c>
      <c r="H52" s="14">
        <f t="shared" si="7"/>
        <v>-7.9787234042553196E-2</v>
      </c>
      <c r="I52" s="8">
        <f t="shared" si="8"/>
        <v>-126</v>
      </c>
      <c r="J52" s="14">
        <f t="shared" si="9"/>
        <v>-0.24277456647398843</v>
      </c>
      <c r="K52" s="8">
        <f t="shared" si="10"/>
        <v>-171</v>
      </c>
      <c r="L52" s="14">
        <f t="shared" si="11"/>
        <v>-0.30319148936170215</v>
      </c>
    </row>
    <row r="53" spans="1:12" customFormat="1" x14ac:dyDescent="0.25">
      <c r="A53" s="6" t="s">
        <v>74</v>
      </c>
      <c r="B53" s="8">
        <v>194</v>
      </c>
      <c r="C53" s="8">
        <v>165</v>
      </c>
      <c r="D53" s="8">
        <v>165</v>
      </c>
      <c r="E53" s="8">
        <v>328</v>
      </c>
      <c r="G53" s="8">
        <f t="shared" si="6"/>
        <v>0</v>
      </c>
      <c r="H53" s="14">
        <f t="shared" si="7"/>
        <v>0</v>
      </c>
      <c r="I53" s="8">
        <f t="shared" si="8"/>
        <v>163</v>
      </c>
      <c r="J53" s="14">
        <f t="shared" si="9"/>
        <v>0.98787878787878791</v>
      </c>
      <c r="K53" s="8">
        <f t="shared" si="10"/>
        <v>163</v>
      </c>
      <c r="L53" s="14">
        <f t="shared" si="11"/>
        <v>0.98787878787878791</v>
      </c>
    </row>
    <row r="54" spans="1:12" customFormat="1" x14ac:dyDescent="0.25">
      <c r="A54" s="6" t="s">
        <v>75</v>
      </c>
      <c r="B54" s="8">
        <v>6654</v>
      </c>
      <c r="C54" s="8">
        <v>5272</v>
      </c>
      <c r="D54" s="8">
        <v>1365</v>
      </c>
      <c r="E54" s="8">
        <v>5749</v>
      </c>
      <c r="G54" s="8">
        <f t="shared" si="6"/>
        <v>-3907</v>
      </c>
      <c r="H54" s="14">
        <f t="shared" si="7"/>
        <v>-0.74108497723823974</v>
      </c>
      <c r="I54" s="8">
        <f t="shared" si="8"/>
        <v>4384</v>
      </c>
      <c r="J54" s="14">
        <f t="shared" si="9"/>
        <v>3.2117216117216119</v>
      </c>
      <c r="K54" s="8">
        <f t="shared" si="10"/>
        <v>477</v>
      </c>
      <c r="L54" s="14">
        <f t="shared" si="11"/>
        <v>9.0477996965098631E-2</v>
      </c>
    </row>
    <row r="55" spans="1:12" customFormat="1" x14ac:dyDescent="0.25">
      <c r="A55" s="6" t="s">
        <v>76</v>
      </c>
      <c r="B55" s="8">
        <v>47</v>
      </c>
      <c r="C55" s="8">
        <v>102</v>
      </c>
      <c r="D55" s="8">
        <v>53</v>
      </c>
      <c r="E55" s="8">
        <v>38</v>
      </c>
      <c r="G55" s="8">
        <f t="shared" si="6"/>
        <v>-49</v>
      </c>
      <c r="H55" s="14">
        <f t="shared" si="7"/>
        <v>-0.48039215686274511</v>
      </c>
      <c r="I55" s="8">
        <f t="shared" si="8"/>
        <v>-15</v>
      </c>
      <c r="J55" s="14">
        <f t="shared" si="9"/>
        <v>-0.28301886792452829</v>
      </c>
      <c r="K55" s="8">
        <f t="shared" si="10"/>
        <v>-64</v>
      </c>
      <c r="L55" s="14">
        <f t="shared" si="11"/>
        <v>-0.62745098039215685</v>
      </c>
    </row>
    <row r="56" spans="1:12" customFormat="1" x14ac:dyDescent="0.25">
      <c r="A56" s="6" t="s">
        <v>77</v>
      </c>
      <c r="B56" s="8">
        <v>0</v>
      </c>
      <c r="C56" s="8">
        <v>0</v>
      </c>
      <c r="D56" s="8">
        <v>0</v>
      </c>
      <c r="E56" s="8">
        <v>0</v>
      </c>
      <c r="G56" s="8">
        <f t="shared" si="6"/>
        <v>0</v>
      </c>
      <c r="H56" s="14">
        <f t="shared" si="7"/>
        <v>0</v>
      </c>
      <c r="I56" s="8">
        <f t="shared" si="8"/>
        <v>0</v>
      </c>
      <c r="J56" s="14">
        <f t="shared" si="9"/>
        <v>0</v>
      </c>
      <c r="K56" s="8">
        <f t="shared" si="10"/>
        <v>0</v>
      </c>
      <c r="L56" s="14">
        <f t="shared" si="11"/>
        <v>0</v>
      </c>
    </row>
    <row r="57" spans="1:12" customFormat="1" x14ac:dyDescent="0.25">
      <c r="A57" s="6" t="s">
        <v>78</v>
      </c>
      <c r="B57" s="8">
        <v>16</v>
      </c>
      <c r="C57" s="8">
        <v>0</v>
      </c>
      <c r="D57" s="8">
        <v>6</v>
      </c>
      <c r="E57" s="8">
        <v>0</v>
      </c>
      <c r="G57" s="8">
        <f t="shared" si="6"/>
        <v>6</v>
      </c>
      <c r="H57" s="14">
        <f t="shared" si="7"/>
        <v>0</v>
      </c>
      <c r="I57" s="8">
        <f t="shared" si="8"/>
        <v>-6</v>
      </c>
      <c r="J57" s="14">
        <f t="shared" si="9"/>
        <v>-1</v>
      </c>
      <c r="K57" s="8">
        <f t="shared" si="10"/>
        <v>0</v>
      </c>
      <c r="L57" s="14">
        <f t="shared" si="11"/>
        <v>0</v>
      </c>
    </row>
    <row r="58" spans="1:12" customFormat="1" x14ac:dyDescent="0.25">
      <c r="A58" s="6" t="s">
        <v>79</v>
      </c>
      <c r="B58" s="8">
        <v>0</v>
      </c>
      <c r="C58" s="8">
        <v>0</v>
      </c>
      <c r="D58" s="8">
        <v>1</v>
      </c>
      <c r="E58" s="8">
        <v>2</v>
      </c>
      <c r="G58" s="8">
        <f t="shared" si="6"/>
        <v>1</v>
      </c>
      <c r="H58" s="14">
        <f t="shared" si="7"/>
        <v>0</v>
      </c>
      <c r="I58" s="8">
        <f t="shared" si="8"/>
        <v>1</v>
      </c>
      <c r="J58" s="14">
        <f t="shared" si="9"/>
        <v>1</v>
      </c>
      <c r="K58" s="8">
        <f t="shared" si="10"/>
        <v>2</v>
      </c>
      <c r="L58" s="14">
        <f t="shared" si="11"/>
        <v>0</v>
      </c>
    </row>
    <row r="59" spans="1:12" customFormat="1" x14ac:dyDescent="0.25">
      <c r="A59" s="6" t="s">
        <v>80</v>
      </c>
      <c r="B59" s="8">
        <v>0</v>
      </c>
      <c r="C59" s="8">
        <v>0</v>
      </c>
      <c r="D59" s="8">
        <v>0</v>
      </c>
      <c r="E59" s="8">
        <v>0</v>
      </c>
      <c r="G59" s="8">
        <f t="shared" si="6"/>
        <v>0</v>
      </c>
      <c r="H59" s="14">
        <f t="shared" si="7"/>
        <v>0</v>
      </c>
      <c r="I59" s="8">
        <f t="shared" si="8"/>
        <v>0</v>
      </c>
      <c r="J59" s="14">
        <f t="shared" si="9"/>
        <v>0</v>
      </c>
      <c r="K59" s="8">
        <f t="shared" si="10"/>
        <v>0</v>
      </c>
      <c r="L59" s="14">
        <f t="shared" si="11"/>
        <v>0</v>
      </c>
    </row>
    <row r="60" spans="1:12" x14ac:dyDescent="0.25">
      <c r="A60" s="22" t="s">
        <v>85</v>
      </c>
      <c r="B60" s="20">
        <f>SUM(B3:B59)</f>
        <v>635378</v>
      </c>
      <c r="C60" s="23">
        <f>SUM(C3:C59)</f>
        <v>595381</v>
      </c>
      <c r="D60" s="23">
        <f>SUM(D3:D59)</f>
        <v>523122</v>
      </c>
      <c r="E60" s="23">
        <f>SUM(E3:E59)</f>
        <v>323888</v>
      </c>
      <c r="F60" s="25"/>
      <c r="G60" s="23">
        <f t="shared" si="6"/>
        <v>-72259</v>
      </c>
      <c r="H60" s="21">
        <f t="shared" si="7"/>
        <v>-0.12136598245493221</v>
      </c>
      <c r="I60" s="23">
        <f t="shared" si="8"/>
        <v>-199234</v>
      </c>
      <c r="J60" s="21">
        <f t="shared" si="9"/>
        <v>-0.38085570861099322</v>
      </c>
      <c r="K60" s="23">
        <f t="shared" si="10"/>
        <v>-271493</v>
      </c>
      <c r="L60" s="21">
        <f t="shared" si="11"/>
        <v>-0.45599876381678289</v>
      </c>
    </row>
  </sheetData>
  <mergeCells count="3">
    <mergeCell ref="G1:H1"/>
    <mergeCell ref="I1:J1"/>
    <mergeCell ref="K1:L1"/>
  </mergeCells>
  <conditionalFormatting sqref="H3:H59">
    <cfRule type="cellIs" dxfId="342" priority="34" operator="lessThan">
      <formula>-0.2</formula>
    </cfRule>
    <cfRule type="cellIs" dxfId="341" priority="35" operator="between">
      <formula>-0.1</formula>
      <formula>-0.1999</formula>
    </cfRule>
  </conditionalFormatting>
  <conditionalFormatting sqref="H3:H59">
    <cfRule type="cellIs" dxfId="340" priority="31" operator="greaterThan">
      <formula>0.2</formula>
    </cfRule>
    <cfRule type="cellIs" dxfId="339" priority="32" operator="between">
      <formula>0.1</formula>
      <formula>0.1999</formula>
    </cfRule>
    <cfRule type="cellIs" dxfId="338" priority="33" operator="greaterThan">
      <formula>0</formula>
    </cfRule>
    <cfRule type="cellIs" dxfId="337" priority="36" operator="lessThan">
      <formula>0</formula>
    </cfRule>
  </conditionalFormatting>
  <conditionalFormatting sqref="J3:J59">
    <cfRule type="cellIs" dxfId="336" priority="28" operator="lessThan">
      <formula>-0.2</formula>
    </cfRule>
    <cfRule type="cellIs" dxfId="335" priority="29" operator="between">
      <formula>-0.1</formula>
      <formula>-0.1999</formula>
    </cfRule>
  </conditionalFormatting>
  <conditionalFormatting sqref="J3:J59">
    <cfRule type="cellIs" dxfId="334" priority="25" operator="greaterThan">
      <formula>0.2</formula>
    </cfRule>
    <cfRule type="cellIs" dxfId="333" priority="26" operator="between">
      <formula>0.1</formula>
      <formula>0.1999</formula>
    </cfRule>
    <cfRule type="cellIs" dxfId="332" priority="27" operator="greaterThan">
      <formula>0</formula>
    </cfRule>
    <cfRule type="cellIs" dxfId="331" priority="30" operator="lessThan">
      <formula>0</formula>
    </cfRule>
  </conditionalFormatting>
  <conditionalFormatting sqref="L3:L59">
    <cfRule type="cellIs" dxfId="330" priority="22" operator="lessThan">
      <formula>-0.2</formula>
    </cfRule>
    <cfRule type="cellIs" dxfId="329" priority="23" operator="between">
      <formula>-0.1</formula>
      <formula>-0.1999</formula>
    </cfRule>
  </conditionalFormatting>
  <conditionalFormatting sqref="L3:L59">
    <cfRule type="cellIs" dxfId="328" priority="19" operator="greaterThan">
      <formula>0.2</formula>
    </cfRule>
    <cfRule type="cellIs" dxfId="327" priority="20" operator="between">
      <formula>0.1</formula>
      <formula>0.1999</formula>
    </cfRule>
    <cfRule type="cellIs" dxfId="326" priority="21" operator="greaterThan">
      <formula>0</formula>
    </cfRule>
    <cfRule type="cellIs" dxfId="325" priority="24" operator="lessThan">
      <formula>0</formula>
    </cfRule>
  </conditionalFormatting>
  <conditionalFormatting sqref="H60">
    <cfRule type="cellIs" dxfId="324" priority="16" operator="lessThan">
      <formula>-0.2</formula>
    </cfRule>
    <cfRule type="cellIs" dxfId="323" priority="17" operator="between">
      <formula>-0.1</formula>
      <formula>-0.1999</formula>
    </cfRule>
  </conditionalFormatting>
  <conditionalFormatting sqref="H60">
    <cfRule type="cellIs" dxfId="322" priority="13" operator="greaterThan">
      <formula>0.2</formula>
    </cfRule>
    <cfRule type="cellIs" dxfId="321" priority="14" operator="between">
      <formula>0.1</formula>
      <formula>0.1999</formula>
    </cfRule>
    <cfRule type="cellIs" dxfId="320" priority="15" operator="greaterThan">
      <formula>0</formula>
    </cfRule>
    <cfRule type="cellIs" dxfId="319" priority="18" operator="lessThan">
      <formula>0</formula>
    </cfRule>
  </conditionalFormatting>
  <conditionalFormatting sqref="J60">
    <cfRule type="cellIs" dxfId="318" priority="10" operator="lessThan">
      <formula>-0.2</formula>
    </cfRule>
    <cfRule type="cellIs" dxfId="317" priority="11" operator="between">
      <formula>-0.1</formula>
      <formula>-0.1999</formula>
    </cfRule>
  </conditionalFormatting>
  <conditionalFormatting sqref="J60">
    <cfRule type="cellIs" dxfId="316" priority="7" operator="greaterThan">
      <formula>0.2</formula>
    </cfRule>
    <cfRule type="cellIs" dxfId="315" priority="8" operator="between">
      <formula>0.1</formula>
      <formula>0.1999</formula>
    </cfRule>
    <cfRule type="cellIs" dxfId="314" priority="9" operator="greaterThan">
      <formula>0</formula>
    </cfRule>
    <cfRule type="cellIs" dxfId="313" priority="12" operator="lessThan">
      <formula>0</formula>
    </cfRule>
  </conditionalFormatting>
  <conditionalFormatting sqref="L60">
    <cfRule type="cellIs" dxfId="312" priority="4" operator="lessThan">
      <formula>-0.2</formula>
    </cfRule>
    <cfRule type="cellIs" dxfId="311" priority="5" operator="between">
      <formula>-0.1</formula>
      <formula>-0.1999</formula>
    </cfRule>
  </conditionalFormatting>
  <conditionalFormatting sqref="L60">
    <cfRule type="cellIs" dxfId="310" priority="1" operator="greaterThan">
      <formula>0.2</formula>
    </cfRule>
    <cfRule type="cellIs" dxfId="309" priority="2" operator="between">
      <formula>0.1</formula>
      <formula>0.1999</formula>
    </cfRule>
    <cfRule type="cellIs" dxfId="308" priority="3" operator="greaterThan">
      <formula>0</formula>
    </cfRule>
    <cfRule type="cellIs" dxfId="307" priority="6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F533B-2F1C-4334-8414-E034441AA685}">
  <sheetPr>
    <tabColor theme="0" tint="-0.34998626667073579"/>
  </sheetPr>
  <dimension ref="A1:L60"/>
  <sheetViews>
    <sheetView workbookViewId="0">
      <pane xSplit="1" ySplit="2" topLeftCell="B3" activePane="bottomRight" state="frozenSplit"/>
      <selection pane="topRight" activeCell="B1" sqref="B1"/>
      <selection pane="bottomLeft" activeCell="A8" sqref="A8"/>
      <selection pane="bottomRight" activeCell="J17" sqref="J17"/>
    </sheetView>
  </sheetViews>
  <sheetFormatPr defaultRowHeight="15" x14ac:dyDescent="0.25"/>
  <cols>
    <col min="1" max="1" width="23.7109375" style="2" bestFit="1" customWidth="1"/>
    <col min="2" max="7" width="9.140625" style="2"/>
    <col min="8" max="8" width="10.140625" style="2" customWidth="1"/>
    <col min="9" max="9" width="9.140625" style="2"/>
    <col min="10" max="10" width="10.42578125" style="2" customWidth="1"/>
    <col min="11" max="11" width="9.140625" style="2"/>
    <col min="12" max="12" width="10.140625" style="2" customWidth="1"/>
    <col min="13" max="16384" width="9.140625" style="2"/>
  </cols>
  <sheetData>
    <row r="1" spans="1:12" ht="30" customHeight="1" thickBot="1" x14ac:dyDescent="0.3">
      <c r="A1" s="6"/>
      <c r="B1" s="6"/>
      <c r="C1" s="6"/>
      <c r="D1" s="6"/>
      <c r="E1" s="6"/>
      <c r="G1" s="83" t="s">
        <v>89</v>
      </c>
      <c r="H1" s="83"/>
      <c r="I1" s="83" t="s">
        <v>86</v>
      </c>
      <c r="J1" s="83"/>
      <c r="K1" s="84" t="s">
        <v>90</v>
      </c>
      <c r="L1" s="84"/>
    </row>
    <row r="2" spans="1:12" ht="15.75" thickBot="1" x14ac:dyDescent="0.3">
      <c r="A2" s="69" t="s">
        <v>93</v>
      </c>
      <c r="B2" s="31">
        <v>2017</v>
      </c>
      <c r="C2" s="32">
        <v>2018</v>
      </c>
      <c r="D2" s="32">
        <v>2019</v>
      </c>
      <c r="E2" s="33">
        <v>2020</v>
      </c>
      <c r="G2" s="34" t="s">
        <v>87</v>
      </c>
      <c r="H2" s="34" t="s">
        <v>88</v>
      </c>
      <c r="I2" s="34" t="s">
        <v>87</v>
      </c>
      <c r="J2" s="34" t="s">
        <v>88</v>
      </c>
      <c r="K2" s="34" t="s">
        <v>87</v>
      </c>
      <c r="L2" s="34" t="s">
        <v>88</v>
      </c>
    </row>
    <row r="3" spans="1:12" customFormat="1" x14ac:dyDescent="0.25">
      <c r="A3" s="15" t="s">
        <v>24</v>
      </c>
      <c r="B3" s="49">
        <v>21</v>
      </c>
      <c r="C3" s="49">
        <v>19</v>
      </c>
      <c r="D3" s="49">
        <v>24</v>
      </c>
      <c r="E3" s="8">
        <v>18</v>
      </c>
      <c r="G3" s="8">
        <f t="shared" ref="G3:G34" si="0">D3-C3</f>
        <v>5</v>
      </c>
      <c r="H3" s="14">
        <f t="shared" ref="H3:H34" si="1">IF(C3&gt;0, G3/C3, 0)</f>
        <v>0.26315789473684209</v>
      </c>
      <c r="I3" s="8">
        <f t="shared" ref="I3:I34" si="2">E3-D3</f>
        <v>-6</v>
      </c>
      <c r="J3" s="14">
        <f t="shared" ref="J3:J34" si="3">IF(D3&gt;0, I3/D3, 0)</f>
        <v>-0.25</v>
      </c>
      <c r="K3" s="8">
        <f t="shared" ref="K3:K34" si="4">E3-C3</f>
        <v>-1</v>
      </c>
      <c r="L3" s="14">
        <f t="shared" ref="L3:L34" si="5">IF(C3&gt;0, K3/C3, 0)</f>
        <v>-5.2631578947368418E-2</v>
      </c>
    </row>
    <row r="4" spans="1:12" customFormat="1" x14ac:dyDescent="0.25">
      <c r="A4" s="6" t="s">
        <v>25</v>
      </c>
      <c r="B4" s="8">
        <v>48</v>
      </c>
      <c r="C4" s="8">
        <v>36</v>
      </c>
      <c r="D4" s="8">
        <v>22</v>
      </c>
      <c r="E4" s="8">
        <v>30</v>
      </c>
      <c r="G4" s="8">
        <f t="shared" si="0"/>
        <v>-14</v>
      </c>
      <c r="H4" s="14">
        <f t="shared" si="1"/>
        <v>-0.3888888888888889</v>
      </c>
      <c r="I4" s="8">
        <f t="shared" si="2"/>
        <v>8</v>
      </c>
      <c r="J4" s="14">
        <f t="shared" si="3"/>
        <v>0.36363636363636365</v>
      </c>
      <c r="K4" s="8">
        <f t="shared" si="4"/>
        <v>-6</v>
      </c>
      <c r="L4" s="14">
        <f t="shared" si="5"/>
        <v>-0.16666666666666666</v>
      </c>
    </row>
    <row r="5" spans="1:12" customFormat="1" x14ac:dyDescent="0.25">
      <c r="A5" s="6" t="s">
        <v>26</v>
      </c>
      <c r="B5" s="8">
        <v>44</v>
      </c>
      <c r="C5" s="8">
        <v>43</v>
      </c>
      <c r="D5" s="8">
        <v>31</v>
      </c>
      <c r="E5" s="8">
        <v>29</v>
      </c>
      <c r="G5" s="8">
        <f t="shared" si="0"/>
        <v>-12</v>
      </c>
      <c r="H5" s="14">
        <f t="shared" si="1"/>
        <v>-0.27906976744186046</v>
      </c>
      <c r="I5" s="8">
        <f t="shared" si="2"/>
        <v>-2</v>
      </c>
      <c r="J5" s="14">
        <f t="shared" si="3"/>
        <v>-6.4516129032258063E-2</v>
      </c>
      <c r="K5" s="8">
        <f t="shared" si="4"/>
        <v>-14</v>
      </c>
      <c r="L5" s="14">
        <f t="shared" si="5"/>
        <v>-0.32558139534883723</v>
      </c>
    </row>
    <row r="6" spans="1:12" customFormat="1" x14ac:dyDescent="0.25">
      <c r="A6" s="6" t="s">
        <v>27</v>
      </c>
      <c r="B6" s="8">
        <v>67</v>
      </c>
      <c r="C6" s="8">
        <v>44</v>
      </c>
      <c r="D6" s="8">
        <v>44</v>
      </c>
      <c r="E6" s="8">
        <v>26</v>
      </c>
      <c r="G6" s="8">
        <f t="shared" si="0"/>
        <v>0</v>
      </c>
      <c r="H6" s="14">
        <f t="shared" si="1"/>
        <v>0</v>
      </c>
      <c r="I6" s="8">
        <f t="shared" si="2"/>
        <v>-18</v>
      </c>
      <c r="J6" s="14">
        <f t="shared" si="3"/>
        <v>-0.40909090909090912</v>
      </c>
      <c r="K6" s="8">
        <f t="shared" si="4"/>
        <v>-18</v>
      </c>
      <c r="L6" s="14">
        <f t="shared" si="5"/>
        <v>-0.40909090909090912</v>
      </c>
    </row>
    <row r="7" spans="1:12" customFormat="1" x14ac:dyDescent="0.25">
      <c r="A7" s="6" t="s">
        <v>28</v>
      </c>
      <c r="B7" s="8">
        <v>583</v>
      </c>
      <c r="C7" s="8">
        <v>587</v>
      </c>
      <c r="D7" s="8">
        <v>468</v>
      </c>
      <c r="E7" s="8">
        <v>328</v>
      </c>
      <c r="G7" s="8">
        <f t="shared" si="0"/>
        <v>-119</v>
      </c>
      <c r="H7" s="14">
        <f t="shared" si="1"/>
        <v>-0.20272572402044292</v>
      </c>
      <c r="I7" s="8">
        <f t="shared" si="2"/>
        <v>-140</v>
      </c>
      <c r="J7" s="14">
        <f t="shared" si="3"/>
        <v>-0.29914529914529914</v>
      </c>
      <c r="K7" s="8">
        <f t="shared" si="4"/>
        <v>-259</v>
      </c>
      <c r="L7" s="14">
        <f t="shared" si="5"/>
        <v>-0.44122657580919933</v>
      </c>
    </row>
    <row r="8" spans="1:12" customFormat="1" x14ac:dyDescent="0.25">
      <c r="A8" s="6" t="s">
        <v>29</v>
      </c>
      <c r="B8" s="8">
        <v>15</v>
      </c>
      <c r="C8" s="8">
        <v>9</v>
      </c>
      <c r="D8" s="8">
        <v>18</v>
      </c>
      <c r="E8" s="8">
        <v>10</v>
      </c>
      <c r="G8" s="8">
        <f t="shared" si="0"/>
        <v>9</v>
      </c>
      <c r="H8" s="14">
        <f t="shared" si="1"/>
        <v>1</v>
      </c>
      <c r="I8" s="8">
        <f t="shared" si="2"/>
        <v>-8</v>
      </c>
      <c r="J8" s="14">
        <f t="shared" si="3"/>
        <v>-0.44444444444444442</v>
      </c>
      <c r="K8" s="8">
        <f t="shared" si="4"/>
        <v>1</v>
      </c>
      <c r="L8" s="14">
        <f t="shared" si="5"/>
        <v>0.1111111111111111</v>
      </c>
    </row>
    <row r="9" spans="1:12" customFormat="1" x14ac:dyDescent="0.25">
      <c r="A9" s="6" t="s">
        <v>30</v>
      </c>
      <c r="B9" s="8">
        <v>21</v>
      </c>
      <c r="C9" s="8">
        <v>19</v>
      </c>
      <c r="D9" s="8">
        <v>21</v>
      </c>
      <c r="E9" s="8">
        <v>12</v>
      </c>
      <c r="G9" s="8">
        <f t="shared" si="0"/>
        <v>2</v>
      </c>
      <c r="H9" s="14">
        <f t="shared" si="1"/>
        <v>0.10526315789473684</v>
      </c>
      <c r="I9" s="8">
        <f t="shared" si="2"/>
        <v>-9</v>
      </c>
      <c r="J9" s="14">
        <f t="shared" si="3"/>
        <v>-0.42857142857142855</v>
      </c>
      <c r="K9" s="8">
        <f t="shared" si="4"/>
        <v>-7</v>
      </c>
      <c r="L9" s="14">
        <f t="shared" si="5"/>
        <v>-0.36842105263157893</v>
      </c>
    </row>
    <row r="10" spans="1:12" customFormat="1" x14ac:dyDescent="0.25">
      <c r="A10" s="6" t="s">
        <v>31</v>
      </c>
      <c r="B10" s="8">
        <v>14</v>
      </c>
      <c r="C10" s="8">
        <v>11</v>
      </c>
      <c r="D10" s="8">
        <v>7</v>
      </c>
      <c r="E10" s="8">
        <v>3</v>
      </c>
      <c r="G10" s="8">
        <f t="shared" si="0"/>
        <v>-4</v>
      </c>
      <c r="H10" s="14">
        <f t="shared" si="1"/>
        <v>-0.36363636363636365</v>
      </c>
      <c r="I10" s="8">
        <f t="shared" si="2"/>
        <v>-4</v>
      </c>
      <c r="J10" s="14">
        <f t="shared" si="3"/>
        <v>-0.5714285714285714</v>
      </c>
      <c r="K10" s="8">
        <f t="shared" si="4"/>
        <v>-8</v>
      </c>
      <c r="L10" s="14">
        <f t="shared" si="5"/>
        <v>-0.72727272727272729</v>
      </c>
    </row>
    <row r="11" spans="1:12" customFormat="1" x14ac:dyDescent="0.25">
      <c r="A11" s="6" t="s">
        <v>32</v>
      </c>
      <c r="B11" s="8">
        <v>259</v>
      </c>
      <c r="C11" s="8">
        <v>189</v>
      </c>
      <c r="D11" s="8">
        <v>2937</v>
      </c>
      <c r="E11" s="8">
        <v>118</v>
      </c>
      <c r="G11" s="8">
        <f t="shared" si="0"/>
        <v>2748</v>
      </c>
      <c r="H11" s="14">
        <f t="shared" si="1"/>
        <v>14.53968253968254</v>
      </c>
      <c r="I11" s="8">
        <f t="shared" si="2"/>
        <v>-2819</v>
      </c>
      <c r="J11" s="14">
        <f t="shared" si="3"/>
        <v>-0.95982294858699357</v>
      </c>
      <c r="K11" s="8">
        <f t="shared" si="4"/>
        <v>-71</v>
      </c>
      <c r="L11" s="14">
        <f t="shared" si="5"/>
        <v>-0.37566137566137564</v>
      </c>
    </row>
    <row r="12" spans="1:12" customFormat="1" x14ac:dyDescent="0.25">
      <c r="A12" s="6" t="s">
        <v>33</v>
      </c>
      <c r="B12" s="8">
        <v>93</v>
      </c>
      <c r="C12" s="8">
        <v>70</v>
      </c>
      <c r="D12" s="8">
        <v>58</v>
      </c>
      <c r="E12" s="8">
        <v>54</v>
      </c>
      <c r="G12" s="8">
        <f t="shared" si="0"/>
        <v>-12</v>
      </c>
      <c r="H12" s="14">
        <f t="shared" si="1"/>
        <v>-0.17142857142857143</v>
      </c>
      <c r="I12" s="8">
        <f t="shared" si="2"/>
        <v>-4</v>
      </c>
      <c r="J12" s="14">
        <f t="shared" si="3"/>
        <v>-6.8965517241379309E-2</v>
      </c>
      <c r="K12" s="8">
        <f t="shared" si="4"/>
        <v>-16</v>
      </c>
      <c r="L12" s="14">
        <f t="shared" si="5"/>
        <v>-0.22857142857142856</v>
      </c>
    </row>
    <row r="13" spans="1:12" customFormat="1" x14ac:dyDescent="0.25">
      <c r="A13" s="6" t="s">
        <v>34</v>
      </c>
      <c r="B13" s="8">
        <v>877</v>
      </c>
      <c r="C13" s="8">
        <v>705</v>
      </c>
      <c r="D13" s="8">
        <v>600</v>
      </c>
      <c r="E13" s="8">
        <v>567</v>
      </c>
      <c r="G13" s="8">
        <f t="shared" si="0"/>
        <v>-105</v>
      </c>
      <c r="H13" s="14">
        <f t="shared" si="1"/>
        <v>-0.14893617021276595</v>
      </c>
      <c r="I13" s="8">
        <f t="shared" si="2"/>
        <v>-33</v>
      </c>
      <c r="J13" s="14">
        <f t="shared" si="3"/>
        <v>-5.5E-2</v>
      </c>
      <c r="K13" s="8">
        <f t="shared" si="4"/>
        <v>-138</v>
      </c>
      <c r="L13" s="14">
        <f t="shared" si="5"/>
        <v>-0.19574468085106383</v>
      </c>
    </row>
    <row r="14" spans="1:12" customFormat="1" x14ac:dyDescent="0.25">
      <c r="A14" s="6" t="s">
        <v>35</v>
      </c>
      <c r="B14" s="8">
        <v>22</v>
      </c>
      <c r="C14" s="8">
        <v>7</v>
      </c>
      <c r="D14" s="8">
        <v>12</v>
      </c>
      <c r="E14" s="8">
        <v>0</v>
      </c>
      <c r="G14" s="8">
        <f t="shared" si="0"/>
        <v>5</v>
      </c>
      <c r="H14" s="14">
        <f t="shared" si="1"/>
        <v>0.7142857142857143</v>
      </c>
      <c r="I14" s="8">
        <f t="shared" si="2"/>
        <v>-12</v>
      </c>
      <c r="J14" s="14">
        <f t="shared" si="3"/>
        <v>-1</v>
      </c>
      <c r="K14" s="8">
        <f t="shared" si="4"/>
        <v>-7</v>
      </c>
      <c r="L14" s="14">
        <f t="shared" si="5"/>
        <v>-1</v>
      </c>
    </row>
    <row r="15" spans="1:12" customFormat="1" x14ac:dyDescent="0.25">
      <c r="A15" s="6" t="s">
        <v>36</v>
      </c>
      <c r="B15" s="8">
        <v>40</v>
      </c>
      <c r="C15" s="8">
        <v>33</v>
      </c>
      <c r="D15" s="8">
        <v>31</v>
      </c>
      <c r="E15" s="8">
        <v>24</v>
      </c>
      <c r="G15" s="8">
        <f t="shared" si="0"/>
        <v>-2</v>
      </c>
      <c r="H15" s="14">
        <f t="shared" si="1"/>
        <v>-6.0606060606060608E-2</v>
      </c>
      <c r="I15" s="8">
        <f t="shared" si="2"/>
        <v>-7</v>
      </c>
      <c r="J15" s="14">
        <f t="shared" si="3"/>
        <v>-0.22580645161290322</v>
      </c>
      <c r="K15" s="8">
        <f t="shared" si="4"/>
        <v>-9</v>
      </c>
      <c r="L15" s="14">
        <f t="shared" si="5"/>
        <v>-0.27272727272727271</v>
      </c>
    </row>
    <row r="16" spans="1:12" customFormat="1" x14ac:dyDescent="0.25">
      <c r="A16" s="6" t="s">
        <v>37</v>
      </c>
      <c r="B16" s="8">
        <v>19</v>
      </c>
      <c r="C16" s="8">
        <v>32</v>
      </c>
      <c r="D16" s="8">
        <v>25</v>
      </c>
      <c r="E16" s="8">
        <v>25</v>
      </c>
      <c r="G16" s="8">
        <f t="shared" si="0"/>
        <v>-7</v>
      </c>
      <c r="H16" s="14">
        <f t="shared" si="1"/>
        <v>-0.21875</v>
      </c>
      <c r="I16" s="8">
        <f t="shared" si="2"/>
        <v>0</v>
      </c>
      <c r="J16" s="14">
        <f t="shared" si="3"/>
        <v>0</v>
      </c>
      <c r="K16" s="8">
        <f t="shared" si="4"/>
        <v>-7</v>
      </c>
      <c r="L16" s="14">
        <f t="shared" si="5"/>
        <v>-0.21875</v>
      </c>
    </row>
    <row r="17" spans="1:12" customFormat="1" x14ac:dyDescent="0.25">
      <c r="A17" s="6" t="s">
        <v>38</v>
      </c>
      <c r="B17" s="8">
        <v>28</v>
      </c>
      <c r="C17" s="8">
        <v>36</v>
      </c>
      <c r="D17" s="8">
        <v>31</v>
      </c>
      <c r="E17" s="8">
        <v>24</v>
      </c>
      <c r="G17" s="8">
        <f t="shared" si="0"/>
        <v>-5</v>
      </c>
      <c r="H17" s="14">
        <f t="shared" si="1"/>
        <v>-0.1388888888888889</v>
      </c>
      <c r="I17" s="8">
        <f t="shared" si="2"/>
        <v>-7</v>
      </c>
      <c r="J17" s="14">
        <f t="shared" si="3"/>
        <v>-0.22580645161290322</v>
      </c>
      <c r="K17" s="8">
        <f t="shared" si="4"/>
        <v>-12</v>
      </c>
      <c r="L17" s="14">
        <f t="shared" si="5"/>
        <v>-0.33333333333333331</v>
      </c>
    </row>
    <row r="18" spans="1:12" customFormat="1" x14ac:dyDescent="0.25">
      <c r="A18" s="6" t="s">
        <v>39</v>
      </c>
      <c r="B18" s="8">
        <v>15</v>
      </c>
      <c r="C18" s="8">
        <v>12</v>
      </c>
      <c r="D18" s="8">
        <v>15</v>
      </c>
      <c r="E18" s="8">
        <v>11</v>
      </c>
      <c r="G18" s="8">
        <f t="shared" si="0"/>
        <v>3</v>
      </c>
      <c r="H18" s="14">
        <f t="shared" si="1"/>
        <v>0.25</v>
      </c>
      <c r="I18" s="8">
        <f t="shared" si="2"/>
        <v>-4</v>
      </c>
      <c r="J18" s="14">
        <f t="shared" si="3"/>
        <v>-0.26666666666666666</v>
      </c>
      <c r="K18" s="8">
        <f t="shared" si="4"/>
        <v>-1</v>
      </c>
      <c r="L18" s="14">
        <f t="shared" si="5"/>
        <v>-8.3333333333333329E-2</v>
      </c>
    </row>
    <row r="19" spans="1:12" customFormat="1" x14ac:dyDescent="0.25">
      <c r="A19" s="6" t="s">
        <v>40</v>
      </c>
      <c r="B19" s="8">
        <v>41</v>
      </c>
      <c r="C19" s="8">
        <v>23</v>
      </c>
      <c r="D19" s="8">
        <v>26</v>
      </c>
      <c r="E19" s="8">
        <v>8</v>
      </c>
      <c r="G19" s="8">
        <f t="shared" si="0"/>
        <v>3</v>
      </c>
      <c r="H19" s="14">
        <f t="shared" si="1"/>
        <v>0.13043478260869565</v>
      </c>
      <c r="I19" s="8">
        <f t="shared" si="2"/>
        <v>-18</v>
      </c>
      <c r="J19" s="14">
        <f t="shared" si="3"/>
        <v>-0.69230769230769229</v>
      </c>
      <c r="K19" s="8">
        <f t="shared" si="4"/>
        <v>-15</v>
      </c>
      <c r="L19" s="14">
        <f t="shared" si="5"/>
        <v>-0.65217391304347827</v>
      </c>
    </row>
    <row r="20" spans="1:12" customFormat="1" x14ac:dyDescent="0.25">
      <c r="A20" s="6" t="s">
        <v>41</v>
      </c>
      <c r="B20" s="8">
        <v>16</v>
      </c>
      <c r="C20" s="8">
        <v>13</v>
      </c>
      <c r="D20" s="8">
        <v>24</v>
      </c>
      <c r="E20" s="8">
        <v>28</v>
      </c>
      <c r="G20" s="8">
        <f t="shared" si="0"/>
        <v>11</v>
      </c>
      <c r="H20" s="14">
        <f t="shared" si="1"/>
        <v>0.84615384615384615</v>
      </c>
      <c r="I20" s="8">
        <f t="shared" si="2"/>
        <v>4</v>
      </c>
      <c r="J20" s="14">
        <f t="shared" si="3"/>
        <v>0.16666666666666666</v>
      </c>
      <c r="K20" s="8">
        <f t="shared" si="4"/>
        <v>15</v>
      </c>
      <c r="L20" s="14">
        <f t="shared" si="5"/>
        <v>1.1538461538461537</v>
      </c>
    </row>
    <row r="21" spans="1:12" customFormat="1" x14ac:dyDescent="0.25">
      <c r="A21" s="6" t="s">
        <v>42</v>
      </c>
      <c r="B21" s="8">
        <v>7</v>
      </c>
      <c r="C21" s="8">
        <v>5</v>
      </c>
      <c r="D21" s="8">
        <v>4</v>
      </c>
      <c r="E21" s="8">
        <v>3</v>
      </c>
      <c r="G21" s="8">
        <f t="shared" si="0"/>
        <v>-1</v>
      </c>
      <c r="H21" s="14">
        <f t="shared" si="1"/>
        <v>-0.2</v>
      </c>
      <c r="I21" s="8">
        <f t="shared" si="2"/>
        <v>-1</v>
      </c>
      <c r="J21" s="14">
        <f t="shared" si="3"/>
        <v>-0.25</v>
      </c>
      <c r="K21" s="8">
        <f t="shared" si="4"/>
        <v>-2</v>
      </c>
      <c r="L21" s="14">
        <f t="shared" si="5"/>
        <v>-0.4</v>
      </c>
    </row>
    <row r="22" spans="1:12" customFormat="1" x14ac:dyDescent="0.25">
      <c r="A22" s="6" t="s">
        <v>43</v>
      </c>
      <c r="B22" s="8">
        <v>63</v>
      </c>
      <c r="C22" s="8">
        <v>47</v>
      </c>
      <c r="D22" s="8">
        <v>34</v>
      </c>
      <c r="E22" s="8">
        <v>36</v>
      </c>
      <c r="G22" s="8">
        <f t="shared" si="0"/>
        <v>-13</v>
      </c>
      <c r="H22" s="14">
        <f t="shared" si="1"/>
        <v>-0.27659574468085107</v>
      </c>
      <c r="I22" s="8">
        <f t="shared" si="2"/>
        <v>2</v>
      </c>
      <c r="J22" s="14">
        <f t="shared" si="3"/>
        <v>5.8823529411764705E-2</v>
      </c>
      <c r="K22" s="8">
        <f t="shared" si="4"/>
        <v>-11</v>
      </c>
      <c r="L22" s="14">
        <f t="shared" si="5"/>
        <v>-0.23404255319148937</v>
      </c>
    </row>
    <row r="23" spans="1:12" customFormat="1" x14ac:dyDescent="0.25">
      <c r="A23" s="6" t="s">
        <v>44</v>
      </c>
      <c r="B23" s="8">
        <v>39</v>
      </c>
      <c r="C23" s="8">
        <v>33</v>
      </c>
      <c r="D23" s="8">
        <v>41</v>
      </c>
      <c r="E23" s="8">
        <v>53</v>
      </c>
      <c r="G23" s="8">
        <f t="shared" si="0"/>
        <v>8</v>
      </c>
      <c r="H23" s="14">
        <f t="shared" si="1"/>
        <v>0.24242424242424243</v>
      </c>
      <c r="I23" s="8">
        <f t="shared" si="2"/>
        <v>12</v>
      </c>
      <c r="J23" s="14">
        <f t="shared" si="3"/>
        <v>0.29268292682926828</v>
      </c>
      <c r="K23" s="8">
        <f t="shared" si="4"/>
        <v>20</v>
      </c>
      <c r="L23" s="14">
        <f t="shared" si="5"/>
        <v>0.60606060606060608</v>
      </c>
    </row>
    <row r="24" spans="1:12" customFormat="1" x14ac:dyDescent="0.25">
      <c r="A24" s="6" t="s">
        <v>45</v>
      </c>
      <c r="B24" s="8">
        <v>30</v>
      </c>
      <c r="C24" s="8">
        <v>23</v>
      </c>
      <c r="D24" s="8">
        <v>32</v>
      </c>
      <c r="E24" s="8">
        <v>16</v>
      </c>
      <c r="G24" s="8">
        <f t="shared" si="0"/>
        <v>9</v>
      </c>
      <c r="H24" s="14">
        <f t="shared" si="1"/>
        <v>0.39130434782608697</v>
      </c>
      <c r="I24" s="8">
        <f t="shared" si="2"/>
        <v>-16</v>
      </c>
      <c r="J24" s="14">
        <f t="shared" si="3"/>
        <v>-0.5</v>
      </c>
      <c r="K24" s="8">
        <f t="shared" si="4"/>
        <v>-7</v>
      </c>
      <c r="L24" s="14">
        <f t="shared" si="5"/>
        <v>-0.30434782608695654</v>
      </c>
    </row>
    <row r="25" spans="1:12" customFormat="1" x14ac:dyDescent="0.25">
      <c r="A25" s="6" t="s">
        <v>46</v>
      </c>
      <c r="B25" s="8">
        <v>65</v>
      </c>
      <c r="C25" s="8">
        <v>50</v>
      </c>
      <c r="D25" s="8">
        <v>36</v>
      </c>
      <c r="E25" s="8">
        <v>38</v>
      </c>
      <c r="G25" s="8">
        <f t="shared" si="0"/>
        <v>-14</v>
      </c>
      <c r="H25" s="14">
        <f t="shared" si="1"/>
        <v>-0.28000000000000003</v>
      </c>
      <c r="I25" s="8">
        <f t="shared" si="2"/>
        <v>2</v>
      </c>
      <c r="J25" s="14">
        <f t="shared" si="3"/>
        <v>5.5555555555555552E-2</v>
      </c>
      <c r="K25" s="8">
        <f t="shared" si="4"/>
        <v>-12</v>
      </c>
      <c r="L25" s="14">
        <f t="shared" si="5"/>
        <v>-0.24</v>
      </c>
    </row>
    <row r="26" spans="1:12" customFormat="1" x14ac:dyDescent="0.25">
      <c r="A26" s="6" t="s">
        <v>47</v>
      </c>
      <c r="B26" s="8">
        <v>21</v>
      </c>
      <c r="C26" s="8">
        <v>13</v>
      </c>
      <c r="D26" s="8">
        <v>12</v>
      </c>
      <c r="E26" s="8">
        <v>7</v>
      </c>
      <c r="G26" s="8">
        <f t="shared" si="0"/>
        <v>-1</v>
      </c>
      <c r="H26" s="14">
        <f t="shared" si="1"/>
        <v>-7.6923076923076927E-2</v>
      </c>
      <c r="I26" s="8">
        <f t="shared" si="2"/>
        <v>-5</v>
      </c>
      <c r="J26" s="14">
        <f t="shared" si="3"/>
        <v>-0.41666666666666669</v>
      </c>
      <c r="K26" s="8">
        <f t="shared" si="4"/>
        <v>-6</v>
      </c>
      <c r="L26" s="14">
        <f t="shared" si="5"/>
        <v>-0.46153846153846156</v>
      </c>
    </row>
    <row r="27" spans="1:12" customFormat="1" x14ac:dyDescent="0.25">
      <c r="A27" s="6" t="s">
        <v>48</v>
      </c>
      <c r="B27" s="8">
        <v>47</v>
      </c>
      <c r="C27" s="8">
        <v>47</v>
      </c>
      <c r="D27" s="8">
        <v>37</v>
      </c>
      <c r="E27" s="8">
        <v>23</v>
      </c>
      <c r="G27" s="8">
        <f t="shared" si="0"/>
        <v>-10</v>
      </c>
      <c r="H27" s="14">
        <f t="shared" si="1"/>
        <v>-0.21276595744680851</v>
      </c>
      <c r="I27" s="8">
        <f t="shared" si="2"/>
        <v>-14</v>
      </c>
      <c r="J27" s="14">
        <f t="shared" si="3"/>
        <v>-0.3783783783783784</v>
      </c>
      <c r="K27" s="8">
        <f t="shared" si="4"/>
        <v>-24</v>
      </c>
      <c r="L27" s="14">
        <f t="shared" si="5"/>
        <v>-0.51063829787234039</v>
      </c>
    </row>
    <row r="28" spans="1:12" customFormat="1" x14ac:dyDescent="0.25">
      <c r="A28" s="6" t="s">
        <v>49</v>
      </c>
      <c r="B28" s="8">
        <v>3</v>
      </c>
      <c r="C28" s="8">
        <v>5</v>
      </c>
      <c r="D28" s="8">
        <v>4</v>
      </c>
      <c r="E28" s="8">
        <v>8</v>
      </c>
      <c r="G28" s="8">
        <f t="shared" si="0"/>
        <v>-1</v>
      </c>
      <c r="H28" s="14">
        <f t="shared" si="1"/>
        <v>-0.2</v>
      </c>
      <c r="I28" s="8">
        <f t="shared" si="2"/>
        <v>4</v>
      </c>
      <c r="J28" s="14">
        <f t="shared" si="3"/>
        <v>1</v>
      </c>
      <c r="K28" s="8">
        <f t="shared" si="4"/>
        <v>3</v>
      </c>
      <c r="L28" s="14">
        <f t="shared" si="5"/>
        <v>0.6</v>
      </c>
    </row>
    <row r="29" spans="1:12" customFormat="1" x14ac:dyDescent="0.25">
      <c r="A29" s="6" t="s">
        <v>50</v>
      </c>
      <c r="B29" s="8">
        <v>14</v>
      </c>
      <c r="C29" s="8">
        <v>2</v>
      </c>
      <c r="D29" s="8">
        <v>4</v>
      </c>
      <c r="E29" s="8">
        <v>11</v>
      </c>
      <c r="G29" s="8">
        <f t="shared" si="0"/>
        <v>2</v>
      </c>
      <c r="H29" s="14">
        <f t="shared" si="1"/>
        <v>1</v>
      </c>
      <c r="I29" s="8">
        <f t="shared" si="2"/>
        <v>7</v>
      </c>
      <c r="J29" s="14">
        <f t="shared" si="3"/>
        <v>1.75</v>
      </c>
      <c r="K29" s="8">
        <f t="shared" si="4"/>
        <v>9</v>
      </c>
      <c r="L29" s="14">
        <f t="shared" si="5"/>
        <v>4.5</v>
      </c>
    </row>
    <row r="30" spans="1:12" customFormat="1" x14ac:dyDescent="0.25">
      <c r="A30" s="6" t="s">
        <v>51</v>
      </c>
      <c r="B30" s="8">
        <v>27</v>
      </c>
      <c r="C30" s="8">
        <v>22</v>
      </c>
      <c r="D30" s="8">
        <v>17</v>
      </c>
      <c r="E30" s="8">
        <v>10</v>
      </c>
      <c r="G30" s="8">
        <f t="shared" si="0"/>
        <v>-5</v>
      </c>
      <c r="H30" s="14">
        <f t="shared" si="1"/>
        <v>-0.22727272727272727</v>
      </c>
      <c r="I30" s="8">
        <f t="shared" si="2"/>
        <v>-7</v>
      </c>
      <c r="J30" s="14">
        <f t="shared" si="3"/>
        <v>-0.41176470588235292</v>
      </c>
      <c r="K30" s="8">
        <f t="shared" si="4"/>
        <v>-12</v>
      </c>
      <c r="L30" s="14">
        <f t="shared" si="5"/>
        <v>-0.54545454545454541</v>
      </c>
    </row>
    <row r="31" spans="1:12" customFormat="1" x14ac:dyDescent="0.25">
      <c r="A31" s="6" t="s">
        <v>52</v>
      </c>
      <c r="B31" s="8">
        <v>2</v>
      </c>
      <c r="C31" s="8">
        <v>1</v>
      </c>
      <c r="D31" s="8">
        <v>1</v>
      </c>
      <c r="E31" s="8">
        <v>1</v>
      </c>
      <c r="G31" s="8">
        <f t="shared" si="0"/>
        <v>0</v>
      </c>
      <c r="H31" s="14">
        <f t="shared" si="1"/>
        <v>0</v>
      </c>
      <c r="I31" s="8">
        <f t="shared" si="2"/>
        <v>0</v>
      </c>
      <c r="J31" s="14">
        <f t="shared" si="3"/>
        <v>0</v>
      </c>
      <c r="K31" s="8">
        <f t="shared" si="4"/>
        <v>0</v>
      </c>
      <c r="L31" s="14">
        <f t="shared" si="5"/>
        <v>0</v>
      </c>
    </row>
    <row r="32" spans="1:12" customFormat="1" x14ac:dyDescent="0.25">
      <c r="A32" s="6" t="s">
        <v>53</v>
      </c>
      <c r="B32" s="8">
        <v>30</v>
      </c>
      <c r="C32" s="8">
        <v>26</v>
      </c>
      <c r="D32" s="8">
        <v>39</v>
      </c>
      <c r="E32" s="8">
        <v>36</v>
      </c>
      <c r="G32" s="8">
        <f t="shared" si="0"/>
        <v>13</v>
      </c>
      <c r="H32" s="14">
        <f t="shared" si="1"/>
        <v>0.5</v>
      </c>
      <c r="I32" s="8">
        <f t="shared" si="2"/>
        <v>-3</v>
      </c>
      <c r="J32" s="14">
        <f t="shared" si="3"/>
        <v>-7.6923076923076927E-2</v>
      </c>
      <c r="K32" s="8">
        <f t="shared" si="4"/>
        <v>10</v>
      </c>
      <c r="L32" s="14">
        <f t="shared" si="5"/>
        <v>0.38461538461538464</v>
      </c>
    </row>
    <row r="33" spans="1:12" customFormat="1" x14ac:dyDescent="0.25">
      <c r="A33" s="6" t="s">
        <v>54</v>
      </c>
      <c r="B33" s="8">
        <v>22</v>
      </c>
      <c r="C33" s="8">
        <v>17</v>
      </c>
      <c r="D33" s="8">
        <v>22</v>
      </c>
      <c r="E33" s="8">
        <v>7</v>
      </c>
      <c r="G33" s="8">
        <f t="shared" si="0"/>
        <v>5</v>
      </c>
      <c r="H33" s="14">
        <f t="shared" si="1"/>
        <v>0.29411764705882354</v>
      </c>
      <c r="I33" s="8">
        <f t="shared" si="2"/>
        <v>-15</v>
      </c>
      <c r="J33" s="14">
        <f t="shared" si="3"/>
        <v>-0.68181818181818177</v>
      </c>
      <c r="K33" s="8">
        <f t="shared" si="4"/>
        <v>-10</v>
      </c>
      <c r="L33" s="14">
        <f t="shared" si="5"/>
        <v>-0.58823529411764708</v>
      </c>
    </row>
    <row r="34" spans="1:12" customFormat="1" x14ac:dyDescent="0.25">
      <c r="A34" s="6" t="s">
        <v>55</v>
      </c>
      <c r="B34" s="8">
        <v>151</v>
      </c>
      <c r="C34" s="8">
        <v>116</v>
      </c>
      <c r="D34" s="8">
        <v>93</v>
      </c>
      <c r="E34" s="8">
        <v>70</v>
      </c>
      <c r="G34" s="8">
        <f t="shared" si="0"/>
        <v>-23</v>
      </c>
      <c r="H34" s="14">
        <f t="shared" si="1"/>
        <v>-0.19827586206896552</v>
      </c>
      <c r="I34" s="8">
        <f t="shared" si="2"/>
        <v>-23</v>
      </c>
      <c r="J34" s="14">
        <f t="shared" si="3"/>
        <v>-0.24731182795698925</v>
      </c>
      <c r="K34" s="8">
        <f t="shared" si="4"/>
        <v>-46</v>
      </c>
      <c r="L34" s="14">
        <f t="shared" si="5"/>
        <v>-0.39655172413793105</v>
      </c>
    </row>
    <row r="35" spans="1:12" customFormat="1" x14ac:dyDescent="0.25">
      <c r="A35" s="6" t="s">
        <v>56</v>
      </c>
      <c r="B35" s="8">
        <v>157</v>
      </c>
      <c r="C35" s="8">
        <v>104</v>
      </c>
      <c r="D35" s="8">
        <v>87</v>
      </c>
      <c r="E35" s="8">
        <v>78</v>
      </c>
      <c r="G35" s="8">
        <f t="shared" ref="G35:G60" si="6">D35-C35</f>
        <v>-17</v>
      </c>
      <c r="H35" s="14">
        <f t="shared" ref="H35:H60" si="7">IF(C35&gt;0, G35/C35, 0)</f>
        <v>-0.16346153846153846</v>
      </c>
      <c r="I35" s="8">
        <f t="shared" ref="I35:I60" si="8">E35-D35</f>
        <v>-9</v>
      </c>
      <c r="J35" s="14">
        <f t="shared" ref="J35:J60" si="9">IF(D35&gt;0, I35/D35, 0)</f>
        <v>-0.10344827586206896</v>
      </c>
      <c r="K35" s="8">
        <f t="shared" ref="K35:K60" si="10">E35-C35</f>
        <v>-26</v>
      </c>
      <c r="L35" s="14">
        <f t="shared" ref="L35:L60" si="11">IF(C35&gt;0, K35/C35, 0)</f>
        <v>-0.25</v>
      </c>
    </row>
    <row r="36" spans="1:12" customFormat="1" x14ac:dyDescent="0.25">
      <c r="A36" s="6" t="s">
        <v>57</v>
      </c>
      <c r="B36" s="8">
        <v>7</v>
      </c>
      <c r="C36" s="8">
        <v>7</v>
      </c>
      <c r="D36" s="8">
        <v>9</v>
      </c>
      <c r="E36" s="8">
        <v>6</v>
      </c>
      <c r="G36" s="8">
        <f t="shared" si="6"/>
        <v>2</v>
      </c>
      <c r="H36" s="14">
        <f t="shared" si="7"/>
        <v>0.2857142857142857</v>
      </c>
      <c r="I36" s="8">
        <f t="shared" si="8"/>
        <v>-3</v>
      </c>
      <c r="J36" s="14">
        <f t="shared" si="9"/>
        <v>-0.33333333333333331</v>
      </c>
      <c r="K36" s="8">
        <f t="shared" si="10"/>
        <v>-1</v>
      </c>
      <c r="L36" s="14">
        <f t="shared" si="11"/>
        <v>-0.14285714285714285</v>
      </c>
    </row>
    <row r="37" spans="1:12" customFormat="1" x14ac:dyDescent="0.25">
      <c r="A37" s="6" t="s">
        <v>58</v>
      </c>
      <c r="B37" s="8">
        <v>66</v>
      </c>
      <c r="C37" s="8">
        <v>53</v>
      </c>
      <c r="D37" s="8">
        <v>41</v>
      </c>
      <c r="E37" s="8">
        <v>53</v>
      </c>
      <c r="G37" s="8">
        <f t="shared" si="6"/>
        <v>-12</v>
      </c>
      <c r="H37" s="14">
        <f t="shared" si="7"/>
        <v>-0.22641509433962265</v>
      </c>
      <c r="I37" s="8">
        <f t="shared" si="8"/>
        <v>12</v>
      </c>
      <c r="J37" s="14">
        <f t="shared" si="9"/>
        <v>0.29268292682926828</v>
      </c>
      <c r="K37" s="8">
        <f t="shared" si="10"/>
        <v>0</v>
      </c>
      <c r="L37" s="14">
        <f t="shared" si="11"/>
        <v>0</v>
      </c>
    </row>
    <row r="38" spans="1:12" customFormat="1" x14ac:dyDescent="0.25">
      <c r="A38" s="6" t="s">
        <v>59</v>
      </c>
      <c r="B38" s="8">
        <v>32</v>
      </c>
      <c r="C38" s="8">
        <v>32</v>
      </c>
      <c r="D38" s="8">
        <v>31</v>
      </c>
      <c r="E38" s="8">
        <v>26</v>
      </c>
      <c r="G38" s="8">
        <f t="shared" si="6"/>
        <v>-1</v>
      </c>
      <c r="H38" s="14">
        <f t="shared" si="7"/>
        <v>-3.125E-2</v>
      </c>
      <c r="I38" s="8">
        <f t="shared" si="8"/>
        <v>-5</v>
      </c>
      <c r="J38" s="14">
        <f t="shared" si="9"/>
        <v>-0.16129032258064516</v>
      </c>
      <c r="K38" s="8">
        <f t="shared" si="10"/>
        <v>-6</v>
      </c>
      <c r="L38" s="14">
        <f t="shared" si="11"/>
        <v>-0.1875</v>
      </c>
    </row>
    <row r="39" spans="1:12" customFormat="1" x14ac:dyDescent="0.25">
      <c r="A39" s="6" t="s">
        <v>60</v>
      </c>
      <c r="B39" s="8">
        <v>56</v>
      </c>
      <c r="C39" s="8">
        <v>64</v>
      </c>
      <c r="D39" s="8">
        <v>58</v>
      </c>
      <c r="E39" s="8">
        <v>37</v>
      </c>
      <c r="G39" s="8">
        <f t="shared" si="6"/>
        <v>-6</v>
      </c>
      <c r="H39" s="14">
        <f t="shared" si="7"/>
        <v>-9.375E-2</v>
      </c>
      <c r="I39" s="8">
        <f t="shared" si="8"/>
        <v>-21</v>
      </c>
      <c r="J39" s="14">
        <f t="shared" si="9"/>
        <v>-0.36206896551724138</v>
      </c>
      <c r="K39" s="8">
        <f t="shared" si="10"/>
        <v>-27</v>
      </c>
      <c r="L39" s="14">
        <f t="shared" si="11"/>
        <v>-0.421875</v>
      </c>
    </row>
    <row r="40" spans="1:12" customFormat="1" x14ac:dyDescent="0.25">
      <c r="A40" s="6" t="s">
        <v>61</v>
      </c>
      <c r="B40" s="8">
        <v>69</v>
      </c>
      <c r="C40" s="8">
        <v>54</v>
      </c>
      <c r="D40" s="8">
        <v>39</v>
      </c>
      <c r="E40" s="8">
        <v>31</v>
      </c>
      <c r="G40" s="8">
        <f t="shared" si="6"/>
        <v>-15</v>
      </c>
      <c r="H40" s="14">
        <f t="shared" si="7"/>
        <v>-0.27777777777777779</v>
      </c>
      <c r="I40" s="8">
        <f t="shared" si="8"/>
        <v>-8</v>
      </c>
      <c r="J40" s="14">
        <f t="shared" si="9"/>
        <v>-0.20512820512820512</v>
      </c>
      <c r="K40" s="8">
        <f t="shared" si="10"/>
        <v>-23</v>
      </c>
      <c r="L40" s="14">
        <f t="shared" si="11"/>
        <v>-0.42592592592592593</v>
      </c>
    </row>
    <row r="41" spans="1:12" customFormat="1" x14ac:dyDescent="0.25">
      <c r="A41" s="6" t="s">
        <v>62</v>
      </c>
      <c r="B41" s="8">
        <v>8</v>
      </c>
      <c r="C41" s="8">
        <v>7</v>
      </c>
      <c r="D41" s="8">
        <v>6</v>
      </c>
      <c r="E41" s="8">
        <v>8</v>
      </c>
      <c r="G41" s="8">
        <f t="shared" si="6"/>
        <v>-1</v>
      </c>
      <c r="H41" s="14">
        <f t="shared" si="7"/>
        <v>-0.14285714285714285</v>
      </c>
      <c r="I41" s="8">
        <f t="shared" si="8"/>
        <v>2</v>
      </c>
      <c r="J41" s="14">
        <f t="shared" si="9"/>
        <v>0.33333333333333331</v>
      </c>
      <c r="K41" s="8">
        <f t="shared" si="10"/>
        <v>1</v>
      </c>
      <c r="L41" s="14">
        <f t="shared" si="11"/>
        <v>0.14285714285714285</v>
      </c>
    </row>
    <row r="42" spans="1:12" customFormat="1" x14ac:dyDescent="0.25">
      <c r="A42" s="6" t="s">
        <v>63</v>
      </c>
      <c r="B42" s="8">
        <v>47</v>
      </c>
      <c r="C42" s="8">
        <v>40</v>
      </c>
      <c r="D42" s="8">
        <v>33</v>
      </c>
      <c r="E42" s="8">
        <v>35</v>
      </c>
      <c r="G42" s="8">
        <f t="shared" si="6"/>
        <v>-7</v>
      </c>
      <c r="H42" s="14">
        <f t="shared" si="7"/>
        <v>-0.17499999999999999</v>
      </c>
      <c r="I42" s="8">
        <f t="shared" si="8"/>
        <v>2</v>
      </c>
      <c r="J42" s="14">
        <f t="shared" si="9"/>
        <v>6.0606060606060608E-2</v>
      </c>
      <c r="K42" s="8">
        <f t="shared" si="10"/>
        <v>-5</v>
      </c>
      <c r="L42" s="14">
        <f t="shared" si="11"/>
        <v>-0.125</v>
      </c>
    </row>
    <row r="43" spans="1:12" customFormat="1" x14ac:dyDescent="0.25">
      <c r="A43" s="6" t="s">
        <v>64</v>
      </c>
      <c r="B43" s="8">
        <v>10</v>
      </c>
      <c r="C43" s="8">
        <v>11</v>
      </c>
      <c r="D43" s="8">
        <v>5</v>
      </c>
      <c r="E43" s="8">
        <v>8</v>
      </c>
      <c r="G43" s="8">
        <f t="shared" si="6"/>
        <v>-6</v>
      </c>
      <c r="H43" s="14">
        <f t="shared" si="7"/>
        <v>-0.54545454545454541</v>
      </c>
      <c r="I43" s="8">
        <f t="shared" si="8"/>
        <v>3</v>
      </c>
      <c r="J43" s="14">
        <f t="shared" si="9"/>
        <v>0.6</v>
      </c>
      <c r="K43" s="8">
        <f t="shared" si="10"/>
        <v>-3</v>
      </c>
      <c r="L43" s="14">
        <f t="shared" si="11"/>
        <v>-0.27272727272727271</v>
      </c>
    </row>
    <row r="44" spans="1:12" customFormat="1" x14ac:dyDescent="0.25">
      <c r="A44" s="6" t="s">
        <v>65</v>
      </c>
      <c r="B44" s="8">
        <v>25</v>
      </c>
      <c r="C44" s="8">
        <v>16</v>
      </c>
      <c r="D44" s="8">
        <v>22</v>
      </c>
      <c r="E44" s="8">
        <v>76</v>
      </c>
      <c r="G44" s="8">
        <f t="shared" si="6"/>
        <v>6</v>
      </c>
      <c r="H44" s="14">
        <f t="shared" si="7"/>
        <v>0.375</v>
      </c>
      <c r="I44" s="8">
        <f t="shared" si="8"/>
        <v>54</v>
      </c>
      <c r="J44" s="14">
        <f t="shared" si="9"/>
        <v>2.4545454545454546</v>
      </c>
      <c r="K44" s="8">
        <f t="shared" si="10"/>
        <v>60</v>
      </c>
      <c r="L44" s="14">
        <f t="shared" si="11"/>
        <v>3.75</v>
      </c>
    </row>
    <row r="45" spans="1:12" customFormat="1" x14ac:dyDescent="0.25">
      <c r="A45" s="6" t="s">
        <v>66</v>
      </c>
      <c r="B45" s="8">
        <v>91</v>
      </c>
      <c r="C45" s="8">
        <v>80</v>
      </c>
      <c r="D45" s="8">
        <v>61</v>
      </c>
      <c r="E45" s="8">
        <v>48</v>
      </c>
      <c r="G45" s="8">
        <f t="shared" si="6"/>
        <v>-19</v>
      </c>
      <c r="H45" s="14">
        <f t="shared" si="7"/>
        <v>-0.23749999999999999</v>
      </c>
      <c r="I45" s="8">
        <f t="shared" si="8"/>
        <v>-13</v>
      </c>
      <c r="J45" s="14">
        <f t="shared" si="9"/>
        <v>-0.21311475409836064</v>
      </c>
      <c r="K45" s="8">
        <f t="shared" si="10"/>
        <v>-32</v>
      </c>
      <c r="L45" s="14">
        <f t="shared" si="11"/>
        <v>-0.4</v>
      </c>
    </row>
    <row r="46" spans="1:12" customFormat="1" x14ac:dyDescent="0.25">
      <c r="A46" s="6" t="s">
        <v>67</v>
      </c>
      <c r="B46" s="8">
        <v>195</v>
      </c>
      <c r="C46" s="8">
        <v>200</v>
      </c>
      <c r="D46" s="8">
        <v>164</v>
      </c>
      <c r="E46" s="8">
        <v>150</v>
      </c>
      <c r="G46" s="8">
        <f t="shared" si="6"/>
        <v>-36</v>
      </c>
      <c r="H46" s="14">
        <f t="shared" si="7"/>
        <v>-0.18</v>
      </c>
      <c r="I46" s="8">
        <f t="shared" si="8"/>
        <v>-14</v>
      </c>
      <c r="J46" s="14">
        <f t="shared" si="9"/>
        <v>-8.5365853658536592E-2</v>
      </c>
      <c r="K46" s="8">
        <f t="shared" si="10"/>
        <v>-50</v>
      </c>
      <c r="L46" s="14">
        <f t="shared" si="11"/>
        <v>-0.25</v>
      </c>
    </row>
    <row r="47" spans="1:12" customFormat="1" x14ac:dyDescent="0.25">
      <c r="A47" s="6" t="s">
        <v>68</v>
      </c>
      <c r="B47" s="8">
        <v>1</v>
      </c>
      <c r="C47" s="8">
        <v>1</v>
      </c>
      <c r="D47" s="8">
        <v>3</v>
      </c>
      <c r="E47" s="8">
        <v>0</v>
      </c>
      <c r="G47" s="8">
        <f t="shared" si="6"/>
        <v>2</v>
      </c>
      <c r="H47" s="14">
        <f t="shared" si="7"/>
        <v>2</v>
      </c>
      <c r="I47" s="8">
        <f t="shared" si="8"/>
        <v>-3</v>
      </c>
      <c r="J47" s="14">
        <f t="shared" si="9"/>
        <v>-1</v>
      </c>
      <c r="K47" s="8">
        <f t="shared" si="10"/>
        <v>-1</v>
      </c>
      <c r="L47" s="14">
        <f t="shared" si="11"/>
        <v>-1</v>
      </c>
    </row>
    <row r="48" spans="1:12" customFormat="1" x14ac:dyDescent="0.25">
      <c r="A48" s="6" t="s">
        <v>69</v>
      </c>
      <c r="B48" s="8">
        <v>33</v>
      </c>
      <c r="C48" s="8">
        <v>74</v>
      </c>
      <c r="D48" s="8">
        <v>31</v>
      </c>
      <c r="E48" s="8">
        <v>26</v>
      </c>
      <c r="G48" s="8">
        <f t="shared" si="6"/>
        <v>-43</v>
      </c>
      <c r="H48" s="14">
        <f t="shared" si="7"/>
        <v>-0.58108108108108103</v>
      </c>
      <c r="I48" s="8">
        <f t="shared" si="8"/>
        <v>-5</v>
      </c>
      <c r="J48" s="14">
        <f t="shared" si="9"/>
        <v>-0.16129032258064516</v>
      </c>
      <c r="K48" s="8">
        <f t="shared" si="10"/>
        <v>-48</v>
      </c>
      <c r="L48" s="14">
        <f t="shared" si="11"/>
        <v>-0.64864864864864868</v>
      </c>
    </row>
    <row r="49" spans="1:12" customFormat="1" x14ac:dyDescent="0.25">
      <c r="A49" s="6" t="s">
        <v>70</v>
      </c>
      <c r="B49" s="8">
        <v>425</v>
      </c>
      <c r="C49" s="8">
        <v>345</v>
      </c>
      <c r="D49" s="8">
        <v>337</v>
      </c>
      <c r="E49" s="8">
        <v>217</v>
      </c>
      <c r="G49" s="8">
        <f t="shared" si="6"/>
        <v>-8</v>
      </c>
      <c r="H49" s="14">
        <f t="shared" si="7"/>
        <v>-2.318840579710145E-2</v>
      </c>
      <c r="I49" s="8">
        <f t="shared" si="8"/>
        <v>-120</v>
      </c>
      <c r="J49" s="14">
        <f t="shared" si="9"/>
        <v>-0.35608308605341249</v>
      </c>
      <c r="K49" s="8">
        <f t="shared" si="10"/>
        <v>-128</v>
      </c>
      <c r="L49" s="14">
        <f t="shared" si="11"/>
        <v>-0.37101449275362319</v>
      </c>
    </row>
    <row r="50" spans="1:12" customFormat="1" x14ac:dyDescent="0.25">
      <c r="A50" s="6" t="s">
        <v>71</v>
      </c>
      <c r="B50" s="8">
        <v>4</v>
      </c>
      <c r="C50" s="8">
        <v>10</v>
      </c>
      <c r="D50" s="8">
        <v>3</v>
      </c>
      <c r="E50" s="8">
        <v>1</v>
      </c>
      <c r="G50" s="8">
        <f t="shared" si="6"/>
        <v>-7</v>
      </c>
      <c r="H50" s="14">
        <f t="shared" si="7"/>
        <v>-0.7</v>
      </c>
      <c r="I50" s="8">
        <f t="shared" si="8"/>
        <v>-2</v>
      </c>
      <c r="J50" s="14">
        <f t="shared" si="9"/>
        <v>-0.66666666666666663</v>
      </c>
      <c r="K50" s="8">
        <f t="shared" si="10"/>
        <v>-9</v>
      </c>
      <c r="L50" s="14">
        <f t="shared" si="11"/>
        <v>-0.9</v>
      </c>
    </row>
    <row r="51" spans="1:12" customFormat="1" x14ac:dyDescent="0.25">
      <c r="A51" s="6" t="s">
        <v>72</v>
      </c>
      <c r="B51" s="8">
        <v>20</v>
      </c>
      <c r="C51" s="8">
        <v>22</v>
      </c>
      <c r="D51" s="8">
        <v>21</v>
      </c>
      <c r="E51" s="8">
        <v>8</v>
      </c>
      <c r="G51" s="8">
        <f t="shared" si="6"/>
        <v>-1</v>
      </c>
      <c r="H51" s="14">
        <f t="shared" si="7"/>
        <v>-4.5454545454545456E-2</v>
      </c>
      <c r="I51" s="8">
        <f t="shared" si="8"/>
        <v>-13</v>
      </c>
      <c r="J51" s="14">
        <f t="shared" si="9"/>
        <v>-0.61904761904761907</v>
      </c>
      <c r="K51" s="8">
        <f t="shared" si="10"/>
        <v>-14</v>
      </c>
      <c r="L51" s="14">
        <f t="shared" si="11"/>
        <v>-0.63636363636363635</v>
      </c>
    </row>
    <row r="52" spans="1:12" customFormat="1" x14ac:dyDescent="0.25">
      <c r="A52" s="6" t="s">
        <v>73</v>
      </c>
      <c r="B52" s="8">
        <v>9</v>
      </c>
      <c r="C52" s="8">
        <v>11</v>
      </c>
      <c r="D52" s="8">
        <v>4</v>
      </c>
      <c r="E52" s="8">
        <v>4</v>
      </c>
      <c r="G52" s="8">
        <f t="shared" si="6"/>
        <v>-7</v>
      </c>
      <c r="H52" s="14">
        <f t="shared" si="7"/>
        <v>-0.63636363636363635</v>
      </c>
      <c r="I52" s="8">
        <f t="shared" si="8"/>
        <v>0</v>
      </c>
      <c r="J52" s="14">
        <f t="shared" si="9"/>
        <v>0</v>
      </c>
      <c r="K52" s="8">
        <f t="shared" si="10"/>
        <v>-7</v>
      </c>
      <c r="L52" s="14">
        <f t="shared" si="11"/>
        <v>-0.63636363636363635</v>
      </c>
    </row>
    <row r="53" spans="1:12" customFormat="1" x14ac:dyDescent="0.25">
      <c r="A53" s="6" t="s">
        <v>74</v>
      </c>
      <c r="B53" s="8">
        <v>4</v>
      </c>
      <c r="C53" s="8">
        <v>1</v>
      </c>
      <c r="D53" s="8">
        <v>0</v>
      </c>
      <c r="E53" s="8">
        <v>0</v>
      </c>
      <c r="G53" s="8">
        <f t="shared" si="6"/>
        <v>-1</v>
      </c>
      <c r="H53" s="14">
        <f t="shared" si="7"/>
        <v>-1</v>
      </c>
      <c r="I53" s="8">
        <f t="shared" si="8"/>
        <v>0</v>
      </c>
      <c r="J53" s="14">
        <f t="shared" si="9"/>
        <v>0</v>
      </c>
      <c r="K53" s="8">
        <f t="shared" si="10"/>
        <v>-1</v>
      </c>
      <c r="L53" s="14">
        <f t="shared" si="11"/>
        <v>-1</v>
      </c>
    </row>
    <row r="54" spans="1:12" customFormat="1" x14ac:dyDescent="0.25">
      <c r="A54" s="6" t="s">
        <v>75</v>
      </c>
      <c r="B54" s="8">
        <v>2</v>
      </c>
      <c r="C54" s="8">
        <v>0</v>
      </c>
      <c r="D54" s="8">
        <v>0</v>
      </c>
      <c r="E54" s="8">
        <v>0</v>
      </c>
      <c r="G54" s="8">
        <f t="shared" si="6"/>
        <v>0</v>
      </c>
      <c r="H54" s="14">
        <f t="shared" si="7"/>
        <v>0</v>
      </c>
      <c r="I54" s="8">
        <f t="shared" si="8"/>
        <v>0</v>
      </c>
      <c r="J54" s="14">
        <f t="shared" si="9"/>
        <v>0</v>
      </c>
      <c r="K54" s="8">
        <f t="shared" si="10"/>
        <v>0</v>
      </c>
      <c r="L54" s="14">
        <f t="shared" si="11"/>
        <v>0</v>
      </c>
    </row>
    <row r="55" spans="1:12" customFormat="1" x14ac:dyDescent="0.25">
      <c r="A55" s="6" t="s">
        <v>76</v>
      </c>
      <c r="B55" s="8">
        <v>0</v>
      </c>
      <c r="C55" s="8">
        <v>0</v>
      </c>
      <c r="D55" s="8">
        <v>0</v>
      </c>
      <c r="E55" s="8">
        <v>0</v>
      </c>
      <c r="G55" s="8">
        <f t="shared" si="6"/>
        <v>0</v>
      </c>
      <c r="H55" s="14">
        <f t="shared" si="7"/>
        <v>0</v>
      </c>
      <c r="I55" s="8">
        <f t="shared" si="8"/>
        <v>0</v>
      </c>
      <c r="J55" s="14">
        <f t="shared" si="9"/>
        <v>0</v>
      </c>
      <c r="K55" s="8">
        <f t="shared" si="10"/>
        <v>0</v>
      </c>
      <c r="L55" s="14">
        <f t="shared" si="11"/>
        <v>0</v>
      </c>
    </row>
    <row r="56" spans="1:12" customFormat="1" x14ac:dyDescent="0.25">
      <c r="A56" s="6" t="s">
        <v>77</v>
      </c>
      <c r="B56" s="8">
        <v>140</v>
      </c>
      <c r="C56" s="8">
        <v>136</v>
      </c>
      <c r="D56" s="8">
        <v>39</v>
      </c>
      <c r="E56" s="8">
        <v>139</v>
      </c>
      <c r="G56" s="8">
        <f t="shared" si="6"/>
        <v>-97</v>
      </c>
      <c r="H56" s="14">
        <f t="shared" si="7"/>
        <v>-0.71323529411764708</v>
      </c>
      <c r="I56" s="8">
        <f t="shared" si="8"/>
        <v>100</v>
      </c>
      <c r="J56" s="14">
        <f t="shared" si="9"/>
        <v>2.5641025641025643</v>
      </c>
      <c r="K56" s="8">
        <f t="shared" si="10"/>
        <v>3</v>
      </c>
      <c r="L56" s="14">
        <f t="shared" si="11"/>
        <v>2.2058823529411766E-2</v>
      </c>
    </row>
    <row r="57" spans="1:12" customFormat="1" x14ac:dyDescent="0.25">
      <c r="A57" s="6" t="s">
        <v>78</v>
      </c>
      <c r="B57" s="8">
        <v>235</v>
      </c>
      <c r="C57" s="8">
        <v>236</v>
      </c>
      <c r="D57" s="8">
        <v>147</v>
      </c>
      <c r="E57" s="8">
        <v>154</v>
      </c>
      <c r="G57" s="8">
        <f t="shared" si="6"/>
        <v>-89</v>
      </c>
      <c r="H57" s="14">
        <f t="shared" si="7"/>
        <v>-0.3771186440677966</v>
      </c>
      <c r="I57" s="8">
        <f t="shared" si="8"/>
        <v>7</v>
      </c>
      <c r="J57" s="14">
        <f t="shared" si="9"/>
        <v>4.7619047619047616E-2</v>
      </c>
      <c r="K57" s="8">
        <f t="shared" si="10"/>
        <v>-82</v>
      </c>
      <c r="L57" s="14">
        <f t="shared" si="11"/>
        <v>-0.34745762711864409</v>
      </c>
    </row>
    <row r="58" spans="1:12" customFormat="1" x14ac:dyDescent="0.25">
      <c r="A58" s="6" t="s">
        <v>79</v>
      </c>
      <c r="B58" s="8">
        <v>155</v>
      </c>
      <c r="C58" s="8">
        <v>143</v>
      </c>
      <c r="D58" s="8">
        <v>106</v>
      </c>
      <c r="E58" s="8">
        <v>113</v>
      </c>
      <c r="G58" s="8">
        <f t="shared" si="6"/>
        <v>-37</v>
      </c>
      <c r="H58" s="14">
        <f t="shared" si="7"/>
        <v>-0.25874125874125875</v>
      </c>
      <c r="I58" s="8">
        <f t="shared" si="8"/>
        <v>7</v>
      </c>
      <c r="J58" s="14">
        <f t="shared" si="9"/>
        <v>6.6037735849056603E-2</v>
      </c>
      <c r="K58" s="8">
        <f t="shared" si="10"/>
        <v>-30</v>
      </c>
      <c r="L58" s="14">
        <f t="shared" si="11"/>
        <v>-0.20979020979020979</v>
      </c>
    </row>
    <row r="59" spans="1:12" customFormat="1" x14ac:dyDescent="0.25">
      <c r="A59" s="6" t="s">
        <v>80</v>
      </c>
      <c r="B59" s="8">
        <v>143</v>
      </c>
      <c r="C59" s="8">
        <v>100</v>
      </c>
      <c r="D59" s="8">
        <v>91</v>
      </c>
      <c r="E59" s="8">
        <v>74</v>
      </c>
      <c r="G59" s="8">
        <f t="shared" si="6"/>
        <v>-9</v>
      </c>
      <c r="H59" s="14">
        <f t="shared" si="7"/>
        <v>-0.09</v>
      </c>
      <c r="I59" s="8">
        <f t="shared" si="8"/>
        <v>-17</v>
      </c>
      <c r="J59" s="14">
        <f t="shared" si="9"/>
        <v>-0.18681318681318682</v>
      </c>
      <c r="K59" s="8">
        <f t="shared" si="10"/>
        <v>-26</v>
      </c>
      <c r="L59" s="14">
        <f t="shared" si="11"/>
        <v>-0.26</v>
      </c>
    </row>
    <row r="60" spans="1:12" x14ac:dyDescent="0.25">
      <c r="A60" s="22" t="s">
        <v>85</v>
      </c>
      <c r="B60" s="20">
        <f>SUM(B3:B59)</f>
        <v>4678</v>
      </c>
      <c r="C60" s="23">
        <f>SUM(C3:C59)</f>
        <v>4042</v>
      </c>
      <c r="D60" s="23">
        <f>SUM(D3:D59)</f>
        <v>6108</v>
      </c>
      <c r="E60" s="23">
        <f>SUM(E3:E59)</f>
        <v>2926</v>
      </c>
      <c r="F60" s="25"/>
      <c r="G60" s="23">
        <f t="shared" si="6"/>
        <v>2066</v>
      </c>
      <c r="H60" s="21">
        <f t="shared" si="7"/>
        <v>0.51113310242454235</v>
      </c>
      <c r="I60" s="23">
        <f t="shared" si="8"/>
        <v>-3182</v>
      </c>
      <c r="J60" s="21">
        <f t="shared" si="9"/>
        <v>-0.52095612311722328</v>
      </c>
      <c r="K60" s="23">
        <f t="shared" si="10"/>
        <v>-1116</v>
      </c>
      <c r="L60" s="21">
        <f t="shared" si="11"/>
        <v>-0.27610094012864916</v>
      </c>
    </row>
  </sheetData>
  <mergeCells count="3">
    <mergeCell ref="G1:H1"/>
    <mergeCell ref="I1:J1"/>
    <mergeCell ref="K1:L1"/>
  </mergeCells>
  <conditionalFormatting sqref="H3:H59">
    <cfRule type="cellIs" dxfId="306" priority="34" operator="lessThan">
      <formula>-0.2</formula>
    </cfRule>
    <cfRule type="cellIs" dxfId="305" priority="35" operator="between">
      <formula>-0.1</formula>
      <formula>-0.1999</formula>
    </cfRule>
  </conditionalFormatting>
  <conditionalFormatting sqref="H3:H59">
    <cfRule type="cellIs" dxfId="304" priority="31" operator="greaterThan">
      <formula>0.2</formula>
    </cfRule>
    <cfRule type="cellIs" dxfId="303" priority="32" operator="between">
      <formula>0.1</formula>
      <formula>0.1999</formula>
    </cfRule>
    <cfRule type="cellIs" dxfId="302" priority="33" operator="greaterThan">
      <formula>0</formula>
    </cfRule>
    <cfRule type="cellIs" dxfId="301" priority="36" operator="lessThan">
      <formula>0</formula>
    </cfRule>
  </conditionalFormatting>
  <conditionalFormatting sqref="J3:J59">
    <cfRule type="cellIs" dxfId="300" priority="28" operator="lessThan">
      <formula>-0.2</formula>
    </cfRule>
    <cfRule type="cellIs" dxfId="299" priority="29" operator="between">
      <formula>-0.1</formula>
      <formula>-0.1999</formula>
    </cfRule>
  </conditionalFormatting>
  <conditionalFormatting sqref="J3:J59">
    <cfRule type="cellIs" dxfId="298" priority="25" operator="greaterThan">
      <formula>0.2</formula>
    </cfRule>
    <cfRule type="cellIs" dxfId="297" priority="26" operator="between">
      <formula>0.1</formula>
      <formula>0.1999</formula>
    </cfRule>
    <cfRule type="cellIs" dxfId="296" priority="27" operator="greaterThan">
      <formula>0</formula>
    </cfRule>
    <cfRule type="cellIs" dxfId="295" priority="30" operator="lessThan">
      <formula>0</formula>
    </cfRule>
  </conditionalFormatting>
  <conditionalFormatting sqref="L3:L59">
    <cfRule type="cellIs" dxfId="294" priority="22" operator="lessThan">
      <formula>-0.2</formula>
    </cfRule>
    <cfRule type="cellIs" dxfId="293" priority="23" operator="between">
      <formula>-0.1</formula>
      <formula>-0.1999</formula>
    </cfRule>
  </conditionalFormatting>
  <conditionalFormatting sqref="L3:L59">
    <cfRule type="cellIs" dxfId="292" priority="19" operator="greaterThan">
      <formula>0.2</formula>
    </cfRule>
    <cfRule type="cellIs" dxfId="291" priority="20" operator="between">
      <formula>0.1</formula>
      <formula>0.1999</formula>
    </cfRule>
    <cfRule type="cellIs" dxfId="290" priority="21" operator="greaterThan">
      <formula>0</formula>
    </cfRule>
    <cfRule type="cellIs" dxfId="289" priority="24" operator="lessThan">
      <formula>0</formula>
    </cfRule>
  </conditionalFormatting>
  <conditionalFormatting sqref="H60">
    <cfRule type="cellIs" dxfId="288" priority="16" operator="lessThan">
      <formula>-0.2</formula>
    </cfRule>
    <cfRule type="cellIs" dxfId="287" priority="17" operator="between">
      <formula>-0.1</formula>
      <formula>-0.1999</formula>
    </cfRule>
  </conditionalFormatting>
  <conditionalFormatting sqref="H60">
    <cfRule type="cellIs" dxfId="286" priority="13" operator="greaterThan">
      <formula>0.2</formula>
    </cfRule>
    <cfRule type="cellIs" dxfId="285" priority="14" operator="between">
      <formula>0.1</formula>
      <formula>0.1999</formula>
    </cfRule>
    <cfRule type="cellIs" dxfId="284" priority="15" operator="greaterThan">
      <formula>0</formula>
    </cfRule>
    <cfRule type="cellIs" dxfId="283" priority="18" operator="lessThan">
      <formula>0</formula>
    </cfRule>
  </conditionalFormatting>
  <conditionalFormatting sqref="J60">
    <cfRule type="cellIs" dxfId="282" priority="10" operator="lessThan">
      <formula>-0.2</formula>
    </cfRule>
    <cfRule type="cellIs" dxfId="281" priority="11" operator="between">
      <formula>-0.1</formula>
      <formula>-0.1999</formula>
    </cfRule>
  </conditionalFormatting>
  <conditionalFormatting sqref="J60">
    <cfRule type="cellIs" dxfId="280" priority="7" operator="greaterThan">
      <formula>0.2</formula>
    </cfRule>
    <cfRule type="cellIs" dxfId="279" priority="8" operator="between">
      <formula>0.1</formula>
      <formula>0.1999</formula>
    </cfRule>
    <cfRule type="cellIs" dxfId="278" priority="9" operator="greaterThan">
      <formula>0</formula>
    </cfRule>
    <cfRule type="cellIs" dxfId="277" priority="12" operator="lessThan">
      <formula>0</formula>
    </cfRule>
  </conditionalFormatting>
  <conditionalFormatting sqref="L60">
    <cfRule type="cellIs" dxfId="276" priority="4" operator="lessThan">
      <formula>-0.2</formula>
    </cfRule>
    <cfRule type="cellIs" dxfId="275" priority="5" operator="between">
      <formula>-0.1</formula>
      <formula>-0.1999</formula>
    </cfRule>
  </conditionalFormatting>
  <conditionalFormatting sqref="L60">
    <cfRule type="cellIs" dxfId="274" priority="1" operator="greaterThan">
      <formula>0.2</formula>
    </cfRule>
    <cfRule type="cellIs" dxfId="273" priority="2" operator="between">
      <formula>0.1</formula>
      <formula>0.1999</formula>
    </cfRule>
    <cfRule type="cellIs" dxfId="272" priority="3" operator="greaterThan">
      <formula>0</formula>
    </cfRule>
    <cfRule type="cellIs" dxfId="271" priority="6" operator="less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7CF0-E7DD-4CF5-BCCE-3296223CA551}">
  <sheetPr>
    <tabColor theme="0" tint="-0.34998626667073579"/>
  </sheetPr>
  <dimension ref="A1:L60"/>
  <sheetViews>
    <sheetView workbookViewId="0">
      <pane xSplit="1" ySplit="2" topLeftCell="B3" activePane="bottomRight" state="frozenSplit"/>
      <selection pane="topRight" activeCell="B1" sqref="B1"/>
      <selection pane="bottomLeft" activeCell="A10" sqref="A10"/>
      <selection pane="bottomRight" activeCell="B10" sqref="B10"/>
    </sheetView>
  </sheetViews>
  <sheetFormatPr defaultRowHeight="15" x14ac:dyDescent="0.25"/>
  <cols>
    <col min="1" max="1" width="23.7109375" style="2" bestFit="1" customWidth="1"/>
    <col min="2" max="7" width="9.140625" style="2"/>
    <col min="8" max="8" width="10.5703125" style="2" customWidth="1"/>
    <col min="9" max="9" width="9.140625" style="2"/>
    <col min="10" max="10" width="10.140625" style="2" customWidth="1"/>
    <col min="11" max="11" width="9.140625" style="2"/>
    <col min="12" max="12" width="10.85546875" style="2" customWidth="1"/>
    <col min="13" max="16384" width="9.140625" style="2"/>
  </cols>
  <sheetData>
    <row r="1" spans="1:12" ht="30" customHeight="1" thickBot="1" x14ac:dyDescent="0.3">
      <c r="A1" s="6"/>
      <c r="B1" s="6"/>
      <c r="C1" s="6"/>
      <c r="D1" s="6"/>
      <c r="E1" s="6"/>
      <c r="G1" s="83" t="s">
        <v>89</v>
      </c>
      <c r="H1" s="83"/>
      <c r="I1" s="83" t="s">
        <v>86</v>
      </c>
      <c r="J1" s="83"/>
      <c r="K1" s="84" t="s">
        <v>90</v>
      </c>
      <c r="L1" s="84"/>
    </row>
    <row r="2" spans="1:12" ht="15.75" thickBot="1" x14ac:dyDescent="0.3">
      <c r="A2" s="69" t="s">
        <v>93</v>
      </c>
      <c r="B2" s="31">
        <v>2017</v>
      </c>
      <c r="C2" s="32">
        <v>2018</v>
      </c>
      <c r="D2" s="32">
        <v>2019</v>
      </c>
      <c r="E2" s="33">
        <v>2020</v>
      </c>
      <c r="G2" s="34" t="s">
        <v>87</v>
      </c>
      <c r="H2" s="34" t="s">
        <v>88</v>
      </c>
      <c r="I2" s="34" t="s">
        <v>87</v>
      </c>
      <c r="J2" s="34" t="s">
        <v>88</v>
      </c>
      <c r="K2" s="34" t="s">
        <v>87</v>
      </c>
      <c r="L2" s="34" t="s">
        <v>88</v>
      </c>
    </row>
    <row r="3" spans="1:12" customFormat="1" x14ac:dyDescent="0.25">
      <c r="A3" s="15" t="s">
        <v>24</v>
      </c>
      <c r="B3" s="49">
        <v>8026</v>
      </c>
      <c r="C3" s="49">
        <v>7712</v>
      </c>
      <c r="D3" s="49">
        <v>6559</v>
      </c>
      <c r="E3" s="8">
        <v>4943</v>
      </c>
      <c r="G3" s="8">
        <f t="shared" ref="G3:G34" si="0">D3-C3</f>
        <v>-1153</v>
      </c>
      <c r="H3" s="14">
        <f t="shared" ref="H3:H34" si="1">IF(C3&gt;0, G3/C3, 0)</f>
        <v>-0.14950726141078838</v>
      </c>
      <c r="I3" s="8">
        <f t="shared" ref="I3:I34" si="2">E3-D3</f>
        <v>-1616</v>
      </c>
      <c r="J3" s="14">
        <f t="shared" ref="J3:J34" si="3">IF(D3&gt;0, I3/D3, 0)</f>
        <v>-0.24637902119225491</v>
      </c>
      <c r="K3" s="8">
        <f t="shared" ref="K3:K34" si="4">E3-C3</f>
        <v>-2769</v>
      </c>
      <c r="L3" s="14">
        <f t="shared" ref="L3:L34" si="5">IF(C3&gt;0, K3/C3, 0)</f>
        <v>-0.35905082987551867</v>
      </c>
    </row>
    <row r="4" spans="1:12" customFormat="1" x14ac:dyDescent="0.25">
      <c r="A4" s="6" t="s">
        <v>25</v>
      </c>
      <c r="B4" s="8">
        <v>470</v>
      </c>
      <c r="C4" s="8">
        <v>439</v>
      </c>
      <c r="D4" s="8">
        <v>230</v>
      </c>
      <c r="E4" s="8">
        <v>215</v>
      </c>
      <c r="G4" s="8">
        <f t="shared" si="0"/>
        <v>-209</v>
      </c>
      <c r="H4" s="14">
        <f t="shared" si="1"/>
        <v>-0.47608200455580868</v>
      </c>
      <c r="I4" s="8">
        <f t="shared" si="2"/>
        <v>-15</v>
      </c>
      <c r="J4" s="14">
        <f t="shared" si="3"/>
        <v>-6.5217391304347824E-2</v>
      </c>
      <c r="K4" s="8">
        <f t="shared" si="4"/>
        <v>-224</v>
      </c>
      <c r="L4" s="14">
        <f t="shared" si="5"/>
        <v>-0.51025056947608205</v>
      </c>
    </row>
    <row r="5" spans="1:12" customFormat="1" x14ac:dyDescent="0.25">
      <c r="A5" s="6" t="s">
        <v>26</v>
      </c>
      <c r="B5" s="8">
        <v>2610</v>
      </c>
      <c r="C5" s="8">
        <v>2609</v>
      </c>
      <c r="D5" s="8">
        <v>2123</v>
      </c>
      <c r="E5" s="8">
        <v>1198</v>
      </c>
      <c r="G5" s="8">
        <f t="shared" si="0"/>
        <v>-486</v>
      </c>
      <c r="H5" s="14">
        <f t="shared" si="1"/>
        <v>-0.18627826753545421</v>
      </c>
      <c r="I5" s="8">
        <f t="shared" si="2"/>
        <v>-925</v>
      </c>
      <c r="J5" s="14">
        <f t="shared" si="3"/>
        <v>-0.43570419218087614</v>
      </c>
      <c r="K5" s="8">
        <f t="shared" si="4"/>
        <v>-1411</v>
      </c>
      <c r="L5" s="14">
        <f t="shared" si="5"/>
        <v>-0.54082023763894216</v>
      </c>
    </row>
    <row r="6" spans="1:12" customFormat="1" x14ac:dyDescent="0.25">
      <c r="A6" s="6" t="s">
        <v>27</v>
      </c>
      <c r="B6" s="8">
        <v>6925</v>
      </c>
      <c r="C6" s="8">
        <v>5927</v>
      </c>
      <c r="D6" s="8">
        <v>4798</v>
      </c>
      <c r="E6" s="8">
        <v>3533</v>
      </c>
      <c r="G6" s="8">
        <f t="shared" si="0"/>
        <v>-1129</v>
      </c>
      <c r="H6" s="14">
        <f t="shared" si="1"/>
        <v>-0.1904842247342669</v>
      </c>
      <c r="I6" s="8">
        <f t="shared" si="2"/>
        <v>-1265</v>
      </c>
      <c r="J6" s="14">
        <f t="shared" si="3"/>
        <v>-0.26365152146727805</v>
      </c>
      <c r="K6" s="8">
        <f t="shared" si="4"/>
        <v>-2394</v>
      </c>
      <c r="L6" s="14">
        <f t="shared" si="5"/>
        <v>-0.40391429053484057</v>
      </c>
    </row>
    <row r="7" spans="1:12" customFormat="1" x14ac:dyDescent="0.25">
      <c r="A7" s="6" t="s">
        <v>28</v>
      </c>
      <c r="B7" s="8">
        <v>35648</v>
      </c>
      <c r="C7" s="8">
        <v>32949</v>
      </c>
      <c r="D7" s="8">
        <v>27565</v>
      </c>
      <c r="E7" s="8">
        <v>14690</v>
      </c>
      <c r="G7" s="8">
        <f t="shared" si="0"/>
        <v>-5384</v>
      </c>
      <c r="H7" s="14">
        <f t="shared" si="1"/>
        <v>-0.16340404868129532</v>
      </c>
      <c r="I7" s="8">
        <f t="shared" si="2"/>
        <v>-12875</v>
      </c>
      <c r="J7" s="14">
        <f t="shared" si="3"/>
        <v>-0.46707781607110466</v>
      </c>
      <c r="K7" s="8">
        <f t="shared" si="4"/>
        <v>-18259</v>
      </c>
      <c r="L7" s="14">
        <f t="shared" si="5"/>
        <v>-0.55415945855716409</v>
      </c>
    </row>
    <row r="8" spans="1:12" customFormat="1" x14ac:dyDescent="0.25">
      <c r="A8" s="6" t="s">
        <v>29</v>
      </c>
      <c r="B8" s="8">
        <v>1503</v>
      </c>
      <c r="C8" s="8">
        <v>1509</v>
      </c>
      <c r="D8" s="8">
        <v>1231</v>
      </c>
      <c r="E8" s="8">
        <v>639</v>
      </c>
      <c r="G8" s="8">
        <f t="shared" si="0"/>
        <v>-278</v>
      </c>
      <c r="H8" s="14">
        <f t="shared" si="1"/>
        <v>-0.18422796554009277</v>
      </c>
      <c r="I8" s="8">
        <f t="shared" si="2"/>
        <v>-592</v>
      </c>
      <c r="J8" s="14">
        <f t="shared" si="3"/>
        <v>-0.48090982940698618</v>
      </c>
      <c r="K8" s="8">
        <f t="shared" si="4"/>
        <v>-870</v>
      </c>
      <c r="L8" s="14">
        <f t="shared" si="5"/>
        <v>-0.57654075546719685</v>
      </c>
    </row>
    <row r="9" spans="1:12" customFormat="1" x14ac:dyDescent="0.25">
      <c r="A9" s="6" t="s">
        <v>30</v>
      </c>
      <c r="B9" s="8">
        <v>3527</v>
      </c>
      <c r="C9" s="8">
        <v>3268</v>
      </c>
      <c r="D9" s="8">
        <v>2887</v>
      </c>
      <c r="E9" s="8">
        <v>1770</v>
      </c>
      <c r="G9" s="8">
        <f t="shared" si="0"/>
        <v>-381</v>
      </c>
      <c r="H9" s="14">
        <f t="shared" si="1"/>
        <v>-0.11658506731946144</v>
      </c>
      <c r="I9" s="8">
        <f t="shared" si="2"/>
        <v>-1117</v>
      </c>
      <c r="J9" s="14">
        <f t="shared" si="3"/>
        <v>-0.38690682369241425</v>
      </c>
      <c r="K9" s="8">
        <f t="shared" si="4"/>
        <v>-1498</v>
      </c>
      <c r="L9" s="14">
        <f t="shared" si="5"/>
        <v>-0.45838433292533659</v>
      </c>
    </row>
    <row r="10" spans="1:12" customFormat="1" x14ac:dyDescent="0.25">
      <c r="A10" s="6" t="s">
        <v>31</v>
      </c>
      <c r="B10" s="8">
        <v>742</v>
      </c>
      <c r="C10" s="8">
        <v>746</v>
      </c>
      <c r="D10" s="8">
        <v>378</v>
      </c>
      <c r="E10" s="8">
        <v>244</v>
      </c>
      <c r="G10" s="8">
        <f t="shared" si="0"/>
        <v>-368</v>
      </c>
      <c r="H10" s="14">
        <f t="shared" si="1"/>
        <v>-0.49329758713136729</v>
      </c>
      <c r="I10" s="8">
        <f t="shared" si="2"/>
        <v>-134</v>
      </c>
      <c r="J10" s="14">
        <f t="shared" si="3"/>
        <v>-0.35449735449735448</v>
      </c>
      <c r="K10" s="8">
        <f t="shared" si="4"/>
        <v>-502</v>
      </c>
      <c r="L10" s="14">
        <f t="shared" si="5"/>
        <v>-0.67292225201072386</v>
      </c>
    </row>
    <row r="11" spans="1:12" customFormat="1" x14ac:dyDescent="0.25">
      <c r="A11" s="6" t="s">
        <v>32</v>
      </c>
      <c r="B11" s="8">
        <v>28230</v>
      </c>
      <c r="C11" s="8">
        <v>26095</v>
      </c>
      <c r="D11" s="8">
        <v>19678</v>
      </c>
      <c r="E11" s="8">
        <v>15853</v>
      </c>
      <c r="G11" s="8">
        <f t="shared" si="0"/>
        <v>-6417</v>
      </c>
      <c r="H11" s="14">
        <f t="shared" si="1"/>
        <v>-0.24590917800344894</v>
      </c>
      <c r="I11" s="8">
        <f t="shared" si="2"/>
        <v>-3825</v>
      </c>
      <c r="J11" s="14">
        <f t="shared" si="3"/>
        <v>-0.19437951011281634</v>
      </c>
      <c r="K11" s="8">
        <f t="shared" si="4"/>
        <v>-10242</v>
      </c>
      <c r="L11" s="14">
        <f t="shared" si="5"/>
        <v>-0.39248898256370951</v>
      </c>
    </row>
    <row r="12" spans="1:12" customFormat="1" x14ac:dyDescent="0.25">
      <c r="A12" s="6" t="s">
        <v>33</v>
      </c>
      <c r="B12" s="8">
        <v>11499</v>
      </c>
      <c r="C12" s="8">
        <v>10497</v>
      </c>
      <c r="D12" s="8">
        <v>8507</v>
      </c>
      <c r="E12" s="8">
        <v>5883</v>
      </c>
      <c r="G12" s="8">
        <f t="shared" si="0"/>
        <v>-1990</v>
      </c>
      <c r="H12" s="14">
        <f t="shared" si="1"/>
        <v>-0.1895779746594265</v>
      </c>
      <c r="I12" s="8">
        <f t="shared" si="2"/>
        <v>-2624</v>
      </c>
      <c r="J12" s="14">
        <f t="shared" si="3"/>
        <v>-0.3084518631715058</v>
      </c>
      <c r="K12" s="8">
        <f t="shared" si="4"/>
        <v>-4614</v>
      </c>
      <c r="L12" s="14">
        <f t="shared" si="5"/>
        <v>-0.43955415833095168</v>
      </c>
    </row>
    <row r="13" spans="1:12" customFormat="1" x14ac:dyDescent="0.25">
      <c r="A13" s="6" t="s">
        <v>34</v>
      </c>
      <c r="B13" s="8">
        <v>518</v>
      </c>
      <c r="C13" s="8">
        <v>541</v>
      </c>
      <c r="D13" s="8">
        <v>411</v>
      </c>
      <c r="E13" s="8">
        <v>290</v>
      </c>
      <c r="G13" s="8">
        <f t="shared" si="0"/>
        <v>-130</v>
      </c>
      <c r="H13" s="14">
        <f t="shared" si="1"/>
        <v>-0.24029574861367836</v>
      </c>
      <c r="I13" s="8">
        <f t="shared" si="2"/>
        <v>-121</v>
      </c>
      <c r="J13" s="14">
        <f t="shared" si="3"/>
        <v>-0.2944038929440389</v>
      </c>
      <c r="K13" s="8">
        <f t="shared" si="4"/>
        <v>-251</v>
      </c>
      <c r="L13" s="14">
        <f t="shared" si="5"/>
        <v>-0.46395563770794823</v>
      </c>
    </row>
    <row r="14" spans="1:12" customFormat="1" x14ac:dyDescent="0.25">
      <c r="A14" s="6" t="s">
        <v>35</v>
      </c>
      <c r="B14" s="8">
        <v>2501</v>
      </c>
      <c r="C14" s="8">
        <v>2150</v>
      </c>
      <c r="D14" s="8">
        <v>1693</v>
      </c>
      <c r="E14" s="8">
        <v>498</v>
      </c>
      <c r="G14" s="8">
        <f t="shared" si="0"/>
        <v>-457</v>
      </c>
      <c r="H14" s="14">
        <f t="shared" si="1"/>
        <v>-0.21255813953488373</v>
      </c>
      <c r="I14" s="8">
        <f t="shared" si="2"/>
        <v>-1195</v>
      </c>
      <c r="J14" s="14">
        <f t="shared" si="3"/>
        <v>-0.70584760779681044</v>
      </c>
      <c r="K14" s="8">
        <f t="shared" si="4"/>
        <v>-1652</v>
      </c>
      <c r="L14" s="14">
        <f t="shared" si="5"/>
        <v>-0.76837209302325582</v>
      </c>
    </row>
    <row r="15" spans="1:12" customFormat="1" x14ac:dyDescent="0.25">
      <c r="A15" s="6" t="s">
        <v>36</v>
      </c>
      <c r="B15" s="8">
        <v>14551</v>
      </c>
      <c r="C15" s="8">
        <v>12689</v>
      </c>
      <c r="D15" s="8">
        <v>11246</v>
      </c>
      <c r="E15" s="8">
        <v>6984</v>
      </c>
      <c r="G15" s="8">
        <f t="shared" si="0"/>
        <v>-1443</v>
      </c>
      <c r="H15" s="14">
        <f t="shared" si="1"/>
        <v>-0.11372054535424383</v>
      </c>
      <c r="I15" s="8">
        <f t="shared" si="2"/>
        <v>-4262</v>
      </c>
      <c r="J15" s="14">
        <f t="shared" si="3"/>
        <v>-0.37897919260181395</v>
      </c>
      <c r="K15" s="8">
        <f t="shared" si="4"/>
        <v>-5705</v>
      </c>
      <c r="L15" s="14">
        <f t="shared" si="5"/>
        <v>-0.44960201749546852</v>
      </c>
    </row>
    <row r="16" spans="1:12" customFormat="1" x14ac:dyDescent="0.25">
      <c r="A16" s="6" t="s">
        <v>37</v>
      </c>
      <c r="B16" s="8">
        <v>12579</v>
      </c>
      <c r="C16" s="8">
        <v>11669</v>
      </c>
      <c r="D16" s="8">
        <v>9259</v>
      </c>
      <c r="E16" s="8">
        <v>8109</v>
      </c>
      <c r="G16" s="8">
        <f t="shared" si="0"/>
        <v>-2410</v>
      </c>
      <c r="H16" s="14">
        <f t="shared" si="1"/>
        <v>-0.20653012254691919</v>
      </c>
      <c r="I16" s="8">
        <f t="shared" si="2"/>
        <v>-1150</v>
      </c>
      <c r="J16" s="14">
        <f t="shared" si="3"/>
        <v>-0.12420347769737553</v>
      </c>
      <c r="K16" s="8">
        <f t="shared" si="4"/>
        <v>-3560</v>
      </c>
      <c r="L16" s="14">
        <f t="shared" si="5"/>
        <v>-0.30508184077470218</v>
      </c>
    </row>
    <row r="17" spans="1:12" customFormat="1" x14ac:dyDescent="0.25">
      <c r="A17" s="6" t="s">
        <v>38</v>
      </c>
      <c r="B17" s="8">
        <v>3917</v>
      </c>
      <c r="C17" s="8">
        <v>3848</v>
      </c>
      <c r="D17" s="8">
        <v>3143</v>
      </c>
      <c r="E17" s="8">
        <v>2826</v>
      </c>
      <c r="G17" s="8">
        <f t="shared" si="0"/>
        <v>-705</v>
      </c>
      <c r="H17" s="14">
        <f t="shared" si="1"/>
        <v>-0.18321205821205822</v>
      </c>
      <c r="I17" s="8">
        <f t="shared" si="2"/>
        <v>-317</v>
      </c>
      <c r="J17" s="14">
        <f t="shared" si="3"/>
        <v>-0.10085905186127904</v>
      </c>
      <c r="K17" s="8">
        <f t="shared" si="4"/>
        <v>-1022</v>
      </c>
      <c r="L17" s="14">
        <f t="shared" si="5"/>
        <v>-0.26559251559251557</v>
      </c>
    </row>
    <row r="18" spans="1:12" customFormat="1" x14ac:dyDescent="0.25">
      <c r="A18" s="6" t="s">
        <v>39</v>
      </c>
      <c r="B18" s="8">
        <v>2486</v>
      </c>
      <c r="C18" s="8">
        <v>2403</v>
      </c>
      <c r="D18" s="8">
        <v>2268</v>
      </c>
      <c r="E18" s="8">
        <v>1610</v>
      </c>
      <c r="G18" s="8">
        <f t="shared" si="0"/>
        <v>-135</v>
      </c>
      <c r="H18" s="14">
        <f t="shared" si="1"/>
        <v>-5.6179775280898875E-2</v>
      </c>
      <c r="I18" s="8">
        <f t="shared" si="2"/>
        <v>-658</v>
      </c>
      <c r="J18" s="14">
        <f t="shared" si="3"/>
        <v>-0.29012345679012347</v>
      </c>
      <c r="K18" s="8">
        <f t="shared" si="4"/>
        <v>-793</v>
      </c>
      <c r="L18" s="14">
        <f t="shared" si="5"/>
        <v>-0.33000416146483563</v>
      </c>
    </row>
    <row r="19" spans="1:12" customFormat="1" x14ac:dyDescent="0.25">
      <c r="A19" s="6" t="s">
        <v>40</v>
      </c>
      <c r="B19" s="8">
        <v>12796</v>
      </c>
      <c r="C19" s="8">
        <v>9951</v>
      </c>
      <c r="D19" s="8">
        <v>8150</v>
      </c>
      <c r="E19" s="8">
        <v>3873</v>
      </c>
      <c r="G19" s="8">
        <f t="shared" si="0"/>
        <v>-1801</v>
      </c>
      <c r="H19" s="14">
        <f t="shared" si="1"/>
        <v>-0.18098683549392022</v>
      </c>
      <c r="I19" s="8">
        <f t="shared" si="2"/>
        <v>-4277</v>
      </c>
      <c r="J19" s="14">
        <f t="shared" si="3"/>
        <v>-0.52478527607361958</v>
      </c>
      <c r="K19" s="8">
        <f t="shared" si="4"/>
        <v>-6078</v>
      </c>
      <c r="L19" s="14">
        <f t="shared" si="5"/>
        <v>-0.61079288513717211</v>
      </c>
    </row>
    <row r="20" spans="1:12" customFormat="1" x14ac:dyDescent="0.25">
      <c r="A20" s="6" t="s">
        <v>41</v>
      </c>
      <c r="B20" s="8">
        <v>6338</v>
      </c>
      <c r="C20" s="8">
        <v>5083</v>
      </c>
      <c r="D20" s="8">
        <v>4434</v>
      </c>
      <c r="E20" s="8">
        <v>3052</v>
      </c>
      <c r="G20" s="8">
        <f t="shared" si="0"/>
        <v>-649</v>
      </c>
      <c r="H20" s="14">
        <f t="shared" si="1"/>
        <v>-0.12768050363958292</v>
      </c>
      <c r="I20" s="8">
        <f t="shared" si="2"/>
        <v>-1382</v>
      </c>
      <c r="J20" s="14">
        <f t="shared" si="3"/>
        <v>-0.3116824537663509</v>
      </c>
      <c r="K20" s="8">
        <f t="shared" si="4"/>
        <v>-2031</v>
      </c>
      <c r="L20" s="14">
        <f t="shared" si="5"/>
        <v>-0.39956718473342512</v>
      </c>
    </row>
    <row r="21" spans="1:12" customFormat="1" x14ac:dyDescent="0.25">
      <c r="A21" s="6" t="s">
        <v>42</v>
      </c>
      <c r="B21" s="8">
        <v>3172</v>
      </c>
      <c r="C21" s="8">
        <v>3109</v>
      </c>
      <c r="D21" s="8">
        <v>2473</v>
      </c>
      <c r="E21" s="8">
        <v>2387</v>
      </c>
      <c r="G21" s="8">
        <f t="shared" si="0"/>
        <v>-636</v>
      </c>
      <c r="H21" s="14">
        <f t="shared" si="1"/>
        <v>-0.20456738501125765</v>
      </c>
      <c r="I21" s="8">
        <f t="shared" si="2"/>
        <v>-86</v>
      </c>
      <c r="J21" s="14">
        <f t="shared" si="3"/>
        <v>-3.4775576223210675E-2</v>
      </c>
      <c r="K21" s="8">
        <f t="shared" si="4"/>
        <v>-722</v>
      </c>
      <c r="L21" s="14">
        <f t="shared" si="5"/>
        <v>-0.23222901254422643</v>
      </c>
    </row>
    <row r="22" spans="1:12" customFormat="1" x14ac:dyDescent="0.25">
      <c r="A22" s="6" t="s">
        <v>43</v>
      </c>
      <c r="B22" s="8">
        <v>3643</v>
      </c>
      <c r="C22" s="8">
        <v>3115</v>
      </c>
      <c r="D22" s="8">
        <v>2564</v>
      </c>
      <c r="E22" s="8">
        <v>1546</v>
      </c>
      <c r="G22" s="8">
        <f t="shared" si="0"/>
        <v>-551</v>
      </c>
      <c r="H22" s="14">
        <f t="shared" si="1"/>
        <v>-0.17688603531300159</v>
      </c>
      <c r="I22" s="8">
        <f t="shared" si="2"/>
        <v>-1018</v>
      </c>
      <c r="J22" s="14">
        <f t="shared" si="3"/>
        <v>-0.39703588143525742</v>
      </c>
      <c r="K22" s="8">
        <f t="shared" si="4"/>
        <v>-1569</v>
      </c>
      <c r="L22" s="14">
        <f t="shared" si="5"/>
        <v>-0.50369181380417338</v>
      </c>
    </row>
    <row r="23" spans="1:12" customFormat="1" x14ac:dyDescent="0.25">
      <c r="A23" s="6" t="s">
        <v>44</v>
      </c>
      <c r="B23" s="8">
        <v>3995</v>
      </c>
      <c r="C23" s="8">
        <v>3672</v>
      </c>
      <c r="D23" s="8">
        <v>3935</v>
      </c>
      <c r="E23" s="8">
        <v>3072</v>
      </c>
      <c r="G23" s="8">
        <f t="shared" si="0"/>
        <v>263</v>
      </c>
      <c r="H23" s="14">
        <f t="shared" si="1"/>
        <v>7.1623093681917216E-2</v>
      </c>
      <c r="I23" s="8">
        <f t="shared" si="2"/>
        <v>-863</v>
      </c>
      <c r="J23" s="14">
        <f t="shared" si="3"/>
        <v>-0.21931385006353241</v>
      </c>
      <c r="K23" s="8">
        <f t="shared" si="4"/>
        <v>-600</v>
      </c>
      <c r="L23" s="14">
        <f t="shared" si="5"/>
        <v>-0.16339869281045752</v>
      </c>
    </row>
    <row r="24" spans="1:12" customFormat="1" x14ac:dyDescent="0.25">
      <c r="A24" s="6" t="s">
        <v>45</v>
      </c>
      <c r="B24" s="8">
        <v>11810</v>
      </c>
      <c r="C24" s="8">
        <v>10941</v>
      </c>
      <c r="D24" s="8">
        <v>10201</v>
      </c>
      <c r="E24" s="8">
        <v>7115</v>
      </c>
      <c r="G24" s="8">
        <f t="shared" si="0"/>
        <v>-740</v>
      </c>
      <c r="H24" s="14">
        <f t="shared" si="1"/>
        <v>-6.7635499497303714E-2</v>
      </c>
      <c r="I24" s="8">
        <f t="shared" si="2"/>
        <v>-3086</v>
      </c>
      <c r="J24" s="14">
        <f t="shared" si="3"/>
        <v>-0.30251936084697578</v>
      </c>
      <c r="K24" s="8">
        <f t="shared" si="4"/>
        <v>-3826</v>
      </c>
      <c r="L24" s="14">
        <f t="shared" si="5"/>
        <v>-0.34969381226578922</v>
      </c>
    </row>
    <row r="25" spans="1:12" customFormat="1" x14ac:dyDescent="0.25">
      <c r="A25" s="6" t="s">
        <v>46</v>
      </c>
      <c r="B25" s="8">
        <v>6706</v>
      </c>
      <c r="C25" s="8">
        <v>6332</v>
      </c>
      <c r="D25" s="8">
        <v>6028</v>
      </c>
      <c r="E25" s="8">
        <v>4080</v>
      </c>
      <c r="G25" s="8">
        <f t="shared" si="0"/>
        <v>-304</v>
      </c>
      <c r="H25" s="14">
        <f t="shared" si="1"/>
        <v>-4.8010107391029691E-2</v>
      </c>
      <c r="I25" s="8">
        <f t="shared" si="2"/>
        <v>-1948</v>
      </c>
      <c r="J25" s="14">
        <f t="shared" si="3"/>
        <v>-0.32315859323158591</v>
      </c>
      <c r="K25" s="8">
        <f t="shared" si="4"/>
        <v>-2252</v>
      </c>
      <c r="L25" s="14">
        <f t="shared" si="5"/>
        <v>-0.3556538218572331</v>
      </c>
    </row>
    <row r="26" spans="1:12" customFormat="1" x14ac:dyDescent="0.25">
      <c r="A26" s="6" t="s">
        <v>47</v>
      </c>
      <c r="B26" s="8">
        <v>4012</v>
      </c>
      <c r="C26" s="8">
        <v>3597</v>
      </c>
      <c r="D26" s="8">
        <v>3192</v>
      </c>
      <c r="E26" s="8">
        <v>2580</v>
      </c>
      <c r="G26" s="8">
        <f t="shared" si="0"/>
        <v>-405</v>
      </c>
      <c r="H26" s="14">
        <f t="shared" si="1"/>
        <v>-0.11259382819015847</v>
      </c>
      <c r="I26" s="8">
        <f t="shared" si="2"/>
        <v>-612</v>
      </c>
      <c r="J26" s="14">
        <f t="shared" si="3"/>
        <v>-0.19172932330827067</v>
      </c>
      <c r="K26" s="8">
        <f t="shared" si="4"/>
        <v>-1017</v>
      </c>
      <c r="L26" s="14">
        <f t="shared" si="5"/>
        <v>-0.28273561301084238</v>
      </c>
    </row>
    <row r="27" spans="1:12" customFormat="1" x14ac:dyDescent="0.25">
      <c r="A27" s="6" t="s">
        <v>48</v>
      </c>
      <c r="B27" s="8">
        <v>8254</v>
      </c>
      <c r="C27" s="8">
        <v>7265</v>
      </c>
      <c r="D27" s="8">
        <v>6037</v>
      </c>
      <c r="E27" s="8">
        <v>3656</v>
      </c>
      <c r="G27" s="8">
        <f t="shared" si="0"/>
        <v>-1228</v>
      </c>
      <c r="H27" s="14">
        <f t="shared" si="1"/>
        <v>-0.16902959394356504</v>
      </c>
      <c r="I27" s="8">
        <f t="shared" si="2"/>
        <v>-2381</v>
      </c>
      <c r="J27" s="14">
        <f t="shared" si="3"/>
        <v>-0.39440119264535367</v>
      </c>
      <c r="K27" s="8">
        <f t="shared" si="4"/>
        <v>-3609</v>
      </c>
      <c r="L27" s="14">
        <f t="shared" si="5"/>
        <v>-0.49676531314521677</v>
      </c>
    </row>
    <row r="28" spans="1:12" customFormat="1" x14ac:dyDescent="0.25">
      <c r="A28" s="6" t="s">
        <v>49</v>
      </c>
      <c r="B28" s="8">
        <v>965</v>
      </c>
      <c r="C28" s="8">
        <v>925</v>
      </c>
      <c r="D28" s="8">
        <v>889</v>
      </c>
      <c r="E28" s="8">
        <v>956</v>
      </c>
      <c r="G28" s="8">
        <f t="shared" si="0"/>
        <v>-36</v>
      </c>
      <c r="H28" s="14">
        <f t="shared" si="1"/>
        <v>-3.8918918918918917E-2</v>
      </c>
      <c r="I28" s="8">
        <f t="shared" si="2"/>
        <v>67</v>
      </c>
      <c r="J28" s="14">
        <f t="shared" si="3"/>
        <v>7.536557930258718E-2</v>
      </c>
      <c r="K28" s="8">
        <f t="shared" si="4"/>
        <v>31</v>
      </c>
      <c r="L28" s="14">
        <f t="shared" si="5"/>
        <v>3.3513513513513511E-2</v>
      </c>
    </row>
    <row r="29" spans="1:12" customFormat="1" x14ac:dyDescent="0.25">
      <c r="A29" s="6" t="s">
        <v>50</v>
      </c>
      <c r="B29" s="8">
        <v>1290</v>
      </c>
      <c r="C29" s="8">
        <v>1009</v>
      </c>
      <c r="D29" s="8">
        <v>1016</v>
      </c>
      <c r="E29" s="8">
        <v>852</v>
      </c>
      <c r="G29" s="8">
        <f t="shared" si="0"/>
        <v>7</v>
      </c>
      <c r="H29" s="14">
        <f t="shared" si="1"/>
        <v>6.9375619425173438E-3</v>
      </c>
      <c r="I29" s="8">
        <f t="shared" si="2"/>
        <v>-164</v>
      </c>
      <c r="J29" s="14">
        <f t="shared" si="3"/>
        <v>-0.16141732283464566</v>
      </c>
      <c r="K29" s="8">
        <f t="shared" si="4"/>
        <v>-157</v>
      </c>
      <c r="L29" s="14">
        <f t="shared" si="5"/>
        <v>-0.15559960356788899</v>
      </c>
    </row>
    <row r="30" spans="1:12" customFormat="1" x14ac:dyDescent="0.25">
      <c r="A30" s="6" t="s">
        <v>51</v>
      </c>
      <c r="B30" s="8">
        <v>911</v>
      </c>
      <c r="C30" s="8">
        <v>746</v>
      </c>
      <c r="D30" s="8">
        <v>527</v>
      </c>
      <c r="E30" s="8">
        <v>388</v>
      </c>
      <c r="G30" s="8">
        <f t="shared" si="0"/>
        <v>-219</v>
      </c>
      <c r="H30" s="14">
        <f t="shared" si="1"/>
        <v>-0.29356568364611257</v>
      </c>
      <c r="I30" s="8">
        <f t="shared" si="2"/>
        <v>-139</v>
      </c>
      <c r="J30" s="14">
        <f t="shared" si="3"/>
        <v>-0.26375711574952559</v>
      </c>
      <c r="K30" s="8">
        <f t="shared" si="4"/>
        <v>-358</v>
      </c>
      <c r="L30" s="14">
        <f t="shared" si="5"/>
        <v>-0.47989276139410186</v>
      </c>
    </row>
    <row r="31" spans="1:12" customFormat="1" x14ac:dyDescent="0.25">
      <c r="A31" s="6" t="s">
        <v>52</v>
      </c>
      <c r="B31" s="8">
        <v>1318</v>
      </c>
      <c r="C31" s="8">
        <v>1258</v>
      </c>
      <c r="D31" s="8">
        <v>1180</v>
      </c>
      <c r="E31" s="8">
        <v>837</v>
      </c>
      <c r="G31" s="8">
        <f t="shared" si="0"/>
        <v>-78</v>
      </c>
      <c r="H31" s="14">
        <f t="shared" si="1"/>
        <v>-6.2003179650238473E-2</v>
      </c>
      <c r="I31" s="8">
        <f t="shared" si="2"/>
        <v>-343</v>
      </c>
      <c r="J31" s="14">
        <f t="shared" si="3"/>
        <v>-0.29067796610169494</v>
      </c>
      <c r="K31" s="8">
        <f t="shared" si="4"/>
        <v>-421</v>
      </c>
      <c r="L31" s="14">
        <f t="shared" si="5"/>
        <v>-0.33465818759936405</v>
      </c>
    </row>
    <row r="32" spans="1:12" customFormat="1" x14ac:dyDescent="0.25">
      <c r="A32" s="6" t="s">
        <v>53</v>
      </c>
      <c r="B32" s="8">
        <v>2161</v>
      </c>
      <c r="C32" s="8">
        <v>2222</v>
      </c>
      <c r="D32" s="8">
        <v>1754</v>
      </c>
      <c r="E32" s="8">
        <v>1414</v>
      </c>
      <c r="G32" s="8">
        <f t="shared" si="0"/>
        <v>-468</v>
      </c>
      <c r="H32" s="14">
        <f t="shared" si="1"/>
        <v>-0.21062106210621062</v>
      </c>
      <c r="I32" s="8">
        <f t="shared" si="2"/>
        <v>-340</v>
      </c>
      <c r="J32" s="14">
        <f t="shared" si="3"/>
        <v>-0.19384264538198404</v>
      </c>
      <c r="K32" s="8">
        <f t="shared" si="4"/>
        <v>-808</v>
      </c>
      <c r="L32" s="14">
        <f t="shared" si="5"/>
        <v>-0.36363636363636365</v>
      </c>
    </row>
    <row r="33" spans="1:12" customFormat="1" x14ac:dyDescent="0.25">
      <c r="A33" s="6" t="s">
        <v>54</v>
      </c>
      <c r="B33" s="8">
        <v>1521</v>
      </c>
      <c r="C33" s="8">
        <v>1230</v>
      </c>
      <c r="D33" s="8">
        <v>1060</v>
      </c>
      <c r="E33" s="8">
        <v>690</v>
      </c>
      <c r="G33" s="8">
        <f t="shared" si="0"/>
        <v>-170</v>
      </c>
      <c r="H33" s="14">
        <f t="shared" si="1"/>
        <v>-0.13821138211382114</v>
      </c>
      <c r="I33" s="8">
        <f t="shared" si="2"/>
        <v>-370</v>
      </c>
      <c r="J33" s="14">
        <f t="shared" si="3"/>
        <v>-0.34905660377358488</v>
      </c>
      <c r="K33" s="8">
        <f t="shared" si="4"/>
        <v>-540</v>
      </c>
      <c r="L33" s="14">
        <f t="shared" si="5"/>
        <v>-0.43902439024390244</v>
      </c>
    </row>
    <row r="34" spans="1:12" customFormat="1" x14ac:dyDescent="0.25">
      <c r="A34" s="6" t="s">
        <v>55</v>
      </c>
      <c r="B34" s="8">
        <v>12044</v>
      </c>
      <c r="C34" s="8">
        <v>9943</v>
      </c>
      <c r="D34" s="8">
        <v>8562</v>
      </c>
      <c r="E34" s="8">
        <v>5776</v>
      </c>
      <c r="G34" s="8">
        <f t="shared" si="0"/>
        <v>-1381</v>
      </c>
      <c r="H34" s="14">
        <f t="shared" si="1"/>
        <v>-0.13889168259076737</v>
      </c>
      <c r="I34" s="8">
        <f t="shared" si="2"/>
        <v>-2786</v>
      </c>
      <c r="J34" s="14">
        <f t="shared" si="3"/>
        <v>-0.32539126372342908</v>
      </c>
      <c r="K34" s="8">
        <f t="shared" si="4"/>
        <v>-4167</v>
      </c>
      <c r="L34" s="14">
        <f t="shared" si="5"/>
        <v>-0.4190888061953133</v>
      </c>
    </row>
    <row r="35" spans="1:12" customFormat="1" x14ac:dyDescent="0.25">
      <c r="A35" s="6" t="s">
        <v>56</v>
      </c>
      <c r="B35" s="8">
        <v>17626</v>
      </c>
      <c r="C35" s="8">
        <v>14755</v>
      </c>
      <c r="D35" s="8">
        <v>12045</v>
      </c>
      <c r="E35" s="8">
        <v>8580</v>
      </c>
      <c r="G35" s="8">
        <f t="shared" ref="G35:G60" si="6">D35-C35</f>
        <v>-2710</v>
      </c>
      <c r="H35" s="14">
        <f t="shared" ref="H35:H60" si="7">IF(C35&gt;0, G35/C35, 0)</f>
        <v>-0.18366655371060658</v>
      </c>
      <c r="I35" s="8">
        <f t="shared" ref="I35:I60" si="8">E35-D35</f>
        <v>-3465</v>
      </c>
      <c r="J35" s="14">
        <f t="shared" ref="J35:J60" si="9">IF(D35&gt;0, I35/D35, 0)</f>
        <v>-0.28767123287671231</v>
      </c>
      <c r="K35" s="8">
        <f t="shared" ref="K35:K60" si="10">E35-C35</f>
        <v>-6175</v>
      </c>
      <c r="L35" s="14">
        <f t="shared" ref="L35:L60" si="11">IF(C35&gt;0, K35/C35, 0)</f>
        <v>-0.41850220264317178</v>
      </c>
    </row>
    <row r="36" spans="1:12" customFormat="1" x14ac:dyDescent="0.25">
      <c r="A36" s="6" t="s">
        <v>57</v>
      </c>
      <c r="B36" s="8">
        <v>797</v>
      </c>
      <c r="C36" s="8">
        <v>700</v>
      </c>
      <c r="D36" s="8">
        <v>543</v>
      </c>
      <c r="E36" s="8">
        <v>501</v>
      </c>
      <c r="G36" s="8">
        <f t="shared" si="6"/>
        <v>-157</v>
      </c>
      <c r="H36" s="14">
        <f t="shared" si="7"/>
        <v>-0.22428571428571428</v>
      </c>
      <c r="I36" s="8">
        <f t="shared" si="8"/>
        <v>-42</v>
      </c>
      <c r="J36" s="14">
        <f t="shared" si="9"/>
        <v>-7.7348066298342538E-2</v>
      </c>
      <c r="K36" s="8">
        <f t="shared" si="10"/>
        <v>-199</v>
      </c>
      <c r="L36" s="14">
        <f t="shared" si="11"/>
        <v>-0.28428571428571431</v>
      </c>
    </row>
    <row r="37" spans="1:12" customFormat="1" x14ac:dyDescent="0.25">
      <c r="A37" s="6" t="s">
        <v>58</v>
      </c>
      <c r="B37" s="8">
        <v>12780</v>
      </c>
      <c r="C37" s="8">
        <v>12739</v>
      </c>
      <c r="D37" s="8">
        <v>9962</v>
      </c>
      <c r="E37" s="8">
        <v>7890</v>
      </c>
      <c r="G37" s="8">
        <f t="shared" si="6"/>
        <v>-2777</v>
      </c>
      <c r="H37" s="14">
        <f t="shared" si="7"/>
        <v>-0.21799199309207945</v>
      </c>
      <c r="I37" s="8">
        <f t="shared" si="8"/>
        <v>-2072</v>
      </c>
      <c r="J37" s="14">
        <f t="shared" si="9"/>
        <v>-0.20799036338084723</v>
      </c>
      <c r="K37" s="8">
        <f t="shared" si="10"/>
        <v>-4849</v>
      </c>
      <c r="L37" s="14">
        <f t="shared" si="11"/>
        <v>-0.38064212261558994</v>
      </c>
    </row>
    <row r="38" spans="1:12" customFormat="1" x14ac:dyDescent="0.25">
      <c r="A38" s="6" t="s">
        <v>59</v>
      </c>
      <c r="B38" s="8">
        <v>4641</v>
      </c>
      <c r="C38" s="8">
        <v>3848</v>
      </c>
      <c r="D38" s="8">
        <v>3195</v>
      </c>
      <c r="E38" s="8">
        <v>2161</v>
      </c>
      <c r="G38" s="8">
        <f t="shared" si="6"/>
        <v>-653</v>
      </c>
      <c r="H38" s="14">
        <f t="shared" si="7"/>
        <v>-0.1696985446985447</v>
      </c>
      <c r="I38" s="8">
        <f t="shared" si="8"/>
        <v>-1034</v>
      </c>
      <c r="J38" s="14">
        <f t="shared" si="9"/>
        <v>-0.32363067292644759</v>
      </c>
      <c r="K38" s="8">
        <f t="shared" si="10"/>
        <v>-1687</v>
      </c>
      <c r="L38" s="14">
        <f t="shared" si="11"/>
        <v>-0.43840956340956339</v>
      </c>
    </row>
    <row r="39" spans="1:12" customFormat="1" x14ac:dyDescent="0.25">
      <c r="A39" s="6" t="s">
        <v>60</v>
      </c>
      <c r="B39" s="8">
        <v>5557</v>
      </c>
      <c r="C39" s="8">
        <v>5049</v>
      </c>
      <c r="D39" s="8">
        <v>4292</v>
      </c>
      <c r="E39" s="8">
        <v>3445</v>
      </c>
      <c r="G39" s="8">
        <f t="shared" si="6"/>
        <v>-757</v>
      </c>
      <c r="H39" s="14">
        <f t="shared" si="7"/>
        <v>-0.14993067934244406</v>
      </c>
      <c r="I39" s="8">
        <f t="shared" si="8"/>
        <v>-847</v>
      </c>
      <c r="J39" s="14">
        <f t="shared" si="9"/>
        <v>-0.19734389561975768</v>
      </c>
      <c r="K39" s="8">
        <f t="shared" si="10"/>
        <v>-1604</v>
      </c>
      <c r="L39" s="14">
        <f t="shared" si="11"/>
        <v>-0.31768667062784711</v>
      </c>
    </row>
    <row r="40" spans="1:12" customFormat="1" x14ac:dyDescent="0.25">
      <c r="A40" s="6" t="s">
        <v>61</v>
      </c>
      <c r="B40" s="8">
        <v>7567</v>
      </c>
      <c r="C40" s="8">
        <v>5889</v>
      </c>
      <c r="D40" s="8">
        <v>4956</v>
      </c>
      <c r="E40" s="8">
        <v>3604</v>
      </c>
      <c r="G40" s="8">
        <f t="shared" si="6"/>
        <v>-933</v>
      </c>
      <c r="H40" s="14">
        <f t="shared" si="7"/>
        <v>-0.15843097300050943</v>
      </c>
      <c r="I40" s="8">
        <f t="shared" si="8"/>
        <v>-1352</v>
      </c>
      <c r="J40" s="14">
        <f t="shared" si="9"/>
        <v>-0.27280064568200163</v>
      </c>
      <c r="K40" s="8">
        <f t="shared" si="10"/>
        <v>-2285</v>
      </c>
      <c r="L40" s="14">
        <f t="shared" si="11"/>
        <v>-0.38801154695194429</v>
      </c>
    </row>
    <row r="41" spans="1:12" customFormat="1" x14ac:dyDescent="0.25">
      <c r="A41" s="6" t="s">
        <v>62</v>
      </c>
      <c r="B41" s="8">
        <v>901</v>
      </c>
      <c r="C41" s="8">
        <v>863</v>
      </c>
      <c r="D41" s="8">
        <v>872</v>
      </c>
      <c r="E41" s="8">
        <v>825</v>
      </c>
      <c r="G41" s="8">
        <f t="shared" si="6"/>
        <v>9</v>
      </c>
      <c r="H41" s="14">
        <f t="shared" si="7"/>
        <v>1.0428736964078795E-2</v>
      </c>
      <c r="I41" s="8">
        <f t="shared" si="8"/>
        <v>-47</v>
      </c>
      <c r="J41" s="14">
        <f t="shared" si="9"/>
        <v>-5.3899082568807342E-2</v>
      </c>
      <c r="K41" s="8">
        <f t="shared" si="10"/>
        <v>-38</v>
      </c>
      <c r="L41" s="14">
        <f t="shared" si="11"/>
        <v>-4.4032444959443799E-2</v>
      </c>
    </row>
    <row r="42" spans="1:12" customFormat="1" x14ac:dyDescent="0.25">
      <c r="A42" s="6" t="s">
        <v>63</v>
      </c>
      <c r="B42" s="8">
        <v>7282</v>
      </c>
      <c r="C42" s="8">
        <v>6334</v>
      </c>
      <c r="D42" s="8">
        <v>5013</v>
      </c>
      <c r="E42" s="8">
        <v>3679</v>
      </c>
      <c r="G42" s="8">
        <f t="shared" si="6"/>
        <v>-1321</v>
      </c>
      <c r="H42" s="14">
        <f t="shared" si="7"/>
        <v>-0.20855699400063152</v>
      </c>
      <c r="I42" s="8">
        <f t="shared" si="8"/>
        <v>-1334</v>
      </c>
      <c r="J42" s="14">
        <f t="shared" si="9"/>
        <v>-0.2661081188908837</v>
      </c>
      <c r="K42" s="8">
        <f t="shared" si="10"/>
        <v>-2655</v>
      </c>
      <c r="L42" s="14">
        <f t="shared" si="11"/>
        <v>-0.41916640353646983</v>
      </c>
    </row>
    <row r="43" spans="1:12" customFormat="1" x14ac:dyDescent="0.25">
      <c r="A43" s="6" t="s">
        <v>64</v>
      </c>
      <c r="B43" s="8">
        <v>618</v>
      </c>
      <c r="C43" s="8">
        <v>638</v>
      </c>
      <c r="D43" s="8">
        <v>366</v>
      </c>
      <c r="E43" s="8">
        <v>436</v>
      </c>
      <c r="G43" s="8">
        <f t="shared" si="6"/>
        <v>-272</v>
      </c>
      <c r="H43" s="14">
        <f t="shared" si="7"/>
        <v>-0.42633228840125392</v>
      </c>
      <c r="I43" s="8">
        <f t="shared" si="8"/>
        <v>70</v>
      </c>
      <c r="J43" s="14">
        <f t="shared" si="9"/>
        <v>0.19125683060109289</v>
      </c>
      <c r="K43" s="8">
        <f t="shared" si="10"/>
        <v>-202</v>
      </c>
      <c r="L43" s="14">
        <f t="shared" si="11"/>
        <v>-0.31661442006269591</v>
      </c>
    </row>
    <row r="44" spans="1:12" customFormat="1" x14ac:dyDescent="0.25">
      <c r="A44" s="6" t="s">
        <v>65</v>
      </c>
      <c r="B44" s="8">
        <v>8967</v>
      </c>
      <c r="C44" s="8">
        <v>6548</v>
      </c>
      <c r="D44" s="8">
        <v>5573</v>
      </c>
      <c r="E44" s="8">
        <v>4253</v>
      </c>
      <c r="G44" s="8">
        <f t="shared" si="6"/>
        <v>-975</v>
      </c>
      <c r="H44" s="14">
        <f t="shared" si="7"/>
        <v>-0.14890042761148442</v>
      </c>
      <c r="I44" s="8">
        <f t="shared" si="8"/>
        <v>-1320</v>
      </c>
      <c r="J44" s="14">
        <f t="shared" si="9"/>
        <v>-0.23685627130809259</v>
      </c>
      <c r="K44" s="8">
        <f t="shared" si="10"/>
        <v>-2295</v>
      </c>
      <c r="L44" s="14">
        <f t="shared" si="11"/>
        <v>-0.35048869883934025</v>
      </c>
    </row>
    <row r="45" spans="1:12" customFormat="1" x14ac:dyDescent="0.25">
      <c r="A45" s="6" t="s">
        <v>66</v>
      </c>
      <c r="B45" s="8">
        <v>8563</v>
      </c>
      <c r="C45" s="8">
        <v>8026</v>
      </c>
      <c r="D45" s="8">
        <v>7172</v>
      </c>
      <c r="E45" s="8">
        <v>4864</v>
      </c>
      <c r="G45" s="8">
        <f t="shared" si="6"/>
        <v>-854</v>
      </c>
      <c r="H45" s="14">
        <f t="shared" si="7"/>
        <v>-0.10640418639421879</v>
      </c>
      <c r="I45" s="8">
        <f t="shared" si="8"/>
        <v>-2308</v>
      </c>
      <c r="J45" s="14">
        <f t="shared" si="9"/>
        <v>-0.3218070273284997</v>
      </c>
      <c r="K45" s="8">
        <f t="shared" si="10"/>
        <v>-3162</v>
      </c>
      <c r="L45" s="14">
        <f t="shared" si="11"/>
        <v>-0.39396959880388738</v>
      </c>
    </row>
    <row r="46" spans="1:12" customFormat="1" x14ac:dyDescent="0.25">
      <c r="A46" s="6" t="s">
        <v>67</v>
      </c>
      <c r="B46" s="8">
        <v>5659</v>
      </c>
      <c r="C46" s="8">
        <v>7238</v>
      </c>
      <c r="D46" s="8">
        <v>5137</v>
      </c>
      <c r="E46" s="8">
        <v>4236</v>
      </c>
      <c r="G46" s="8">
        <f t="shared" si="6"/>
        <v>-2101</v>
      </c>
      <c r="H46" s="14">
        <f t="shared" si="7"/>
        <v>-0.29027355623100304</v>
      </c>
      <c r="I46" s="8">
        <f t="shared" si="8"/>
        <v>-901</v>
      </c>
      <c r="J46" s="14">
        <f t="shared" si="9"/>
        <v>-0.17539419894880282</v>
      </c>
      <c r="K46" s="8">
        <f t="shared" si="10"/>
        <v>-3002</v>
      </c>
      <c r="L46" s="14">
        <f t="shared" si="11"/>
        <v>-0.41475545730864882</v>
      </c>
    </row>
    <row r="47" spans="1:12" customFormat="1" x14ac:dyDescent="0.25">
      <c r="A47" s="6" t="s">
        <v>68</v>
      </c>
      <c r="B47" s="8">
        <v>1073</v>
      </c>
      <c r="C47" s="8">
        <v>1054</v>
      </c>
      <c r="D47" s="8">
        <v>864</v>
      </c>
      <c r="E47" s="8">
        <v>665</v>
      </c>
      <c r="G47" s="8">
        <f t="shared" si="6"/>
        <v>-190</v>
      </c>
      <c r="H47" s="14">
        <f t="shared" si="7"/>
        <v>-0.18026565464895636</v>
      </c>
      <c r="I47" s="8">
        <f t="shared" si="8"/>
        <v>-199</v>
      </c>
      <c r="J47" s="14">
        <f t="shared" si="9"/>
        <v>-0.23032407407407407</v>
      </c>
      <c r="K47" s="8">
        <f t="shared" si="10"/>
        <v>-389</v>
      </c>
      <c r="L47" s="14">
        <f t="shared" si="11"/>
        <v>-0.36907020872865276</v>
      </c>
    </row>
    <row r="48" spans="1:12" customFormat="1" x14ac:dyDescent="0.25">
      <c r="A48" s="6" t="s">
        <v>69</v>
      </c>
      <c r="B48" s="8">
        <v>4293</v>
      </c>
      <c r="C48" s="8">
        <v>4016</v>
      </c>
      <c r="D48" s="8">
        <v>3744</v>
      </c>
      <c r="E48" s="8">
        <v>2761</v>
      </c>
      <c r="G48" s="8">
        <f t="shared" si="6"/>
        <v>-272</v>
      </c>
      <c r="H48" s="14">
        <f t="shared" si="7"/>
        <v>-6.7729083665338641E-2</v>
      </c>
      <c r="I48" s="8">
        <f t="shared" si="8"/>
        <v>-983</v>
      </c>
      <c r="J48" s="14">
        <f t="shared" si="9"/>
        <v>-0.26255341880341881</v>
      </c>
      <c r="K48" s="8">
        <f t="shared" si="10"/>
        <v>-1255</v>
      </c>
      <c r="L48" s="14">
        <f t="shared" si="11"/>
        <v>-0.3125</v>
      </c>
    </row>
    <row r="49" spans="1:12" customFormat="1" x14ac:dyDescent="0.25">
      <c r="A49" s="6" t="s">
        <v>70</v>
      </c>
      <c r="B49" s="8">
        <v>15302</v>
      </c>
      <c r="C49" s="8">
        <v>14391</v>
      </c>
      <c r="D49" s="8">
        <v>12568</v>
      </c>
      <c r="E49" s="8">
        <v>9218</v>
      </c>
      <c r="G49" s="8">
        <f t="shared" si="6"/>
        <v>-1823</v>
      </c>
      <c r="H49" s="14">
        <f t="shared" si="7"/>
        <v>-0.1266763949690779</v>
      </c>
      <c r="I49" s="8">
        <f t="shared" si="8"/>
        <v>-3350</v>
      </c>
      <c r="J49" s="14">
        <f t="shared" si="9"/>
        <v>-0.26654996817313814</v>
      </c>
      <c r="K49" s="8">
        <f t="shared" si="10"/>
        <v>-5173</v>
      </c>
      <c r="L49" s="14">
        <f t="shared" si="11"/>
        <v>-0.35946077409492044</v>
      </c>
    </row>
    <row r="50" spans="1:12" customFormat="1" x14ac:dyDescent="0.25">
      <c r="A50" s="6" t="s">
        <v>71</v>
      </c>
      <c r="B50" s="8">
        <v>4573</v>
      </c>
      <c r="C50" s="8">
        <v>6203</v>
      </c>
      <c r="D50" s="8">
        <v>4307</v>
      </c>
      <c r="E50" s="8">
        <v>3545</v>
      </c>
      <c r="G50" s="8">
        <f t="shared" si="6"/>
        <v>-1896</v>
      </c>
      <c r="H50" s="14">
        <f t="shared" si="7"/>
        <v>-0.30565855231339673</v>
      </c>
      <c r="I50" s="8">
        <f t="shared" si="8"/>
        <v>-762</v>
      </c>
      <c r="J50" s="14">
        <f t="shared" si="9"/>
        <v>-0.17692129092175529</v>
      </c>
      <c r="K50" s="8">
        <f t="shared" si="10"/>
        <v>-2658</v>
      </c>
      <c r="L50" s="14">
        <f t="shared" si="11"/>
        <v>-0.42850233757859102</v>
      </c>
    </row>
    <row r="51" spans="1:12" customFormat="1" x14ac:dyDescent="0.25">
      <c r="A51" s="6" t="s">
        <v>72</v>
      </c>
      <c r="B51" s="8">
        <v>4627</v>
      </c>
      <c r="C51" s="8">
        <v>4260</v>
      </c>
      <c r="D51" s="8">
        <v>4111</v>
      </c>
      <c r="E51" s="8">
        <v>2960</v>
      </c>
      <c r="G51" s="8">
        <f t="shared" si="6"/>
        <v>-149</v>
      </c>
      <c r="H51" s="14">
        <f t="shared" si="7"/>
        <v>-3.4976525821596244E-2</v>
      </c>
      <c r="I51" s="8">
        <f t="shared" si="8"/>
        <v>-1151</v>
      </c>
      <c r="J51" s="14">
        <f t="shared" si="9"/>
        <v>-0.27998054001459499</v>
      </c>
      <c r="K51" s="8">
        <f t="shared" si="10"/>
        <v>-1300</v>
      </c>
      <c r="L51" s="14">
        <f t="shared" si="11"/>
        <v>-0.30516431924882631</v>
      </c>
    </row>
    <row r="52" spans="1:12" customFormat="1" x14ac:dyDescent="0.25">
      <c r="A52" s="6" t="s">
        <v>73</v>
      </c>
      <c r="B52" s="8">
        <v>1109</v>
      </c>
      <c r="C52" s="8">
        <v>1072</v>
      </c>
      <c r="D52" s="8">
        <v>823</v>
      </c>
      <c r="E52" s="8">
        <v>848</v>
      </c>
      <c r="G52" s="8">
        <f t="shared" si="6"/>
        <v>-249</v>
      </c>
      <c r="H52" s="14">
        <f t="shared" si="7"/>
        <v>-0.23227611940298507</v>
      </c>
      <c r="I52" s="8">
        <f t="shared" si="8"/>
        <v>25</v>
      </c>
      <c r="J52" s="14">
        <f t="shared" si="9"/>
        <v>3.0376670716889428E-2</v>
      </c>
      <c r="K52" s="8">
        <f t="shared" si="10"/>
        <v>-224</v>
      </c>
      <c r="L52" s="14">
        <f t="shared" si="11"/>
        <v>-0.20895522388059701</v>
      </c>
    </row>
    <row r="53" spans="1:12" customFormat="1" x14ac:dyDescent="0.25">
      <c r="A53" s="6" t="s">
        <v>74</v>
      </c>
      <c r="B53" s="8">
        <v>23</v>
      </c>
      <c r="C53" s="8">
        <v>19</v>
      </c>
      <c r="D53" s="8">
        <v>11</v>
      </c>
      <c r="E53" s="8">
        <v>16</v>
      </c>
      <c r="G53" s="8">
        <f t="shared" si="6"/>
        <v>-8</v>
      </c>
      <c r="H53" s="14">
        <f t="shared" si="7"/>
        <v>-0.42105263157894735</v>
      </c>
      <c r="I53" s="8">
        <f t="shared" si="8"/>
        <v>5</v>
      </c>
      <c r="J53" s="14">
        <f t="shared" si="9"/>
        <v>0.45454545454545453</v>
      </c>
      <c r="K53" s="8">
        <f t="shared" si="10"/>
        <v>-3</v>
      </c>
      <c r="L53" s="14">
        <f t="shared" si="11"/>
        <v>-0.15789473684210525</v>
      </c>
    </row>
    <row r="54" spans="1:12" customFormat="1" x14ac:dyDescent="0.25">
      <c r="A54" s="6" t="s">
        <v>75</v>
      </c>
      <c r="B54" s="8">
        <v>20</v>
      </c>
      <c r="C54" s="8">
        <v>7</v>
      </c>
      <c r="D54" s="8">
        <v>1</v>
      </c>
      <c r="E54" s="8">
        <v>9</v>
      </c>
      <c r="G54" s="8">
        <f t="shared" si="6"/>
        <v>-6</v>
      </c>
      <c r="H54" s="14">
        <f t="shared" si="7"/>
        <v>-0.8571428571428571</v>
      </c>
      <c r="I54" s="8">
        <f t="shared" si="8"/>
        <v>8</v>
      </c>
      <c r="J54" s="14">
        <f t="shared" si="9"/>
        <v>8</v>
      </c>
      <c r="K54" s="8">
        <f t="shared" si="10"/>
        <v>2</v>
      </c>
      <c r="L54" s="14">
        <f t="shared" si="11"/>
        <v>0.2857142857142857</v>
      </c>
    </row>
    <row r="55" spans="1:12" customFormat="1" x14ac:dyDescent="0.25">
      <c r="A55" s="6" t="s">
        <v>76</v>
      </c>
      <c r="B55" s="8">
        <v>1</v>
      </c>
      <c r="C55" s="8">
        <v>0</v>
      </c>
      <c r="D55" s="8">
        <v>0</v>
      </c>
      <c r="E55" s="8">
        <v>1</v>
      </c>
      <c r="G55" s="8">
        <f t="shared" si="6"/>
        <v>0</v>
      </c>
      <c r="H55" s="14">
        <f t="shared" si="7"/>
        <v>0</v>
      </c>
      <c r="I55" s="8">
        <f t="shared" si="8"/>
        <v>1</v>
      </c>
      <c r="J55" s="14">
        <f t="shared" si="9"/>
        <v>0</v>
      </c>
      <c r="K55" s="8">
        <f t="shared" si="10"/>
        <v>1</v>
      </c>
      <c r="L55" s="14">
        <f t="shared" si="11"/>
        <v>0</v>
      </c>
    </row>
    <row r="56" spans="1:12" customFormat="1" x14ac:dyDescent="0.25">
      <c r="A56" s="6" t="s">
        <v>77</v>
      </c>
      <c r="B56" s="8">
        <v>0</v>
      </c>
      <c r="C56" s="8">
        <v>0</v>
      </c>
      <c r="D56" s="8">
        <v>0</v>
      </c>
      <c r="E56" s="8">
        <v>0</v>
      </c>
      <c r="G56" s="8">
        <f t="shared" si="6"/>
        <v>0</v>
      </c>
      <c r="H56" s="14">
        <f t="shared" si="7"/>
        <v>0</v>
      </c>
      <c r="I56" s="8">
        <f t="shared" si="8"/>
        <v>0</v>
      </c>
      <c r="J56" s="14">
        <f t="shared" si="9"/>
        <v>0</v>
      </c>
      <c r="K56" s="8">
        <f t="shared" si="10"/>
        <v>0</v>
      </c>
      <c r="L56" s="14">
        <f t="shared" si="11"/>
        <v>0</v>
      </c>
    </row>
    <row r="57" spans="1:12" customFormat="1" x14ac:dyDescent="0.25">
      <c r="A57" s="6" t="s">
        <v>78</v>
      </c>
      <c r="B57" s="8">
        <v>6</v>
      </c>
      <c r="C57" s="8">
        <v>9</v>
      </c>
      <c r="D57" s="8">
        <v>4</v>
      </c>
      <c r="E57" s="8">
        <v>4</v>
      </c>
      <c r="G57" s="8">
        <f t="shared" si="6"/>
        <v>-5</v>
      </c>
      <c r="H57" s="14">
        <f t="shared" si="7"/>
        <v>-0.55555555555555558</v>
      </c>
      <c r="I57" s="8">
        <f t="shared" si="8"/>
        <v>0</v>
      </c>
      <c r="J57" s="14">
        <f t="shared" si="9"/>
        <v>0</v>
      </c>
      <c r="K57" s="8">
        <f t="shared" si="10"/>
        <v>-5</v>
      </c>
      <c r="L57" s="14">
        <f t="shared" si="11"/>
        <v>-0.55555555555555558</v>
      </c>
    </row>
    <row r="58" spans="1:12" customFormat="1" x14ac:dyDescent="0.25">
      <c r="A58" s="6" t="s">
        <v>79</v>
      </c>
      <c r="B58" s="8">
        <v>3</v>
      </c>
      <c r="C58" s="8">
        <v>4</v>
      </c>
      <c r="D58" s="8">
        <v>0</v>
      </c>
      <c r="E58" s="8">
        <v>1</v>
      </c>
      <c r="G58" s="8">
        <f t="shared" si="6"/>
        <v>-4</v>
      </c>
      <c r="H58" s="14">
        <f t="shared" si="7"/>
        <v>-1</v>
      </c>
      <c r="I58" s="8">
        <f t="shared" si="8"/>
        <v>1</v>
      </c>
      <c r="J58" s="14">
        <f t="shared" si="9"/>
        <v>0</v>
      </c>
      <c r="K58" s="8">
        <f t="shared" si="10"/>
        <v>-3</v>
      </c>
      <c r="L58" s="14">
        <f t="shared" si="11"/>
        <v>-0.75</v>
      </c>
    </row>
    <row r="59" spans="1:12" customFormat="1" x14ac:dyDescent="0.25">
      <c r="A59" s="6" t="s">
        <v>80</v>
      </c>
      <c r="B59" s="8">
        <v>0</v>
      </c>
      <c r="C59" s="8">
        <v>0</v>
      </c>
      <c r="D59" s="8">
        <v>0</v>
      </c>
      <c r="E59" s="8">
        <v>0</v>
      </c>
      <c r="G59" s="8">
        <f t="shared" si="6"/>
        <v>0</v>
      </c>
      <c r="H59" s="14">
        <f t="shared" si="7"/>
        <v>0</v>
      </c>
      <c r="I59" s="8">
        <f t="shared" si="8"/>
        <v>0</v>
      </c>
      <c r="J59" s="14">
        <f t="shared" si="9"/>
        <v>0</v>
      </c>
      <c r="K59" s="8">
        <f t="shared" si="10"/>
        <v>0</v>
      </c>
      <c r="L59" s="14">
        <f t="shared" si="11"/>
        <v>0</v>
      </c>
    </row>
    <row r="60" spans="1:12" x14ac:dyDescent="0.25">
      <c r="A60" s="22" t="s">
        <v>85</v>
      </c>
      <c r="B60" s="20">
        <f>SUM(B3:B59)</f>
        <v>328656</v>
      </c>
      <c r="C60" s="23">
        <f>SUM(C3:C59)</f>
        <v>299111</v>
      </c>
      <c r="D60" s="23">
        <f>SUM(D3:D59)</f>
        <v>249537</v>
      </c>
      <c r="E60" s="23">
        <f>SUM(E3:E59)</f>
        <v>176061</v>
      </c>
      <c r="F60" s="25"/>
      <c r="G60" s="23">
        <f t="shared" si="6"/>
        <v>-49574</v>
      </c>
      <c r="H60" s="21">
        <f t="shared" si="7"/>
        <v>-0.16573780302295804</v>
      </c>
      <c r="I60" s="23">
        <f t="shared" si="8"/>
        <v>-73476</v>
      </c>
      <c r="J60" s="21">
        <f t="shared" si="9"/>
        <v>-0.29444932014090097</v>
      </c>
      <c r="K60" s="23">
        <f t="shared" si="10"/>
        <v>-123050</v>
      </c>
      <c r="L60" s="21">
        <f t="shared" si="11"/>
        <v>-0.41138573974210241</v>
      </c>
    </row>
  </sheetData>
  <mergeCells count="3">
    <mergeCell ref="G1:H1"/>
    <mergeCell ref="I1:J1"/>
    <mergeCell ref="K1:L1"/>
  </mergeCells>
  <conditionalFormatting sqref="H3:H59">
    <cfRule type="cellIs" dxfId="270" priority="34" operator="lessThan">
      <formula>-0.2</formula>
    </cfRule>
    <cfRule type="cellIs" dxfId="269" priority="35" operator="between">
      <formula>-0.1</formula>
      <formula>-0.1999</formula>
    </cfRule>
  </conditionalFormatting>
  <conditionalFormatting sqref="H3:H59">
    <cfRule type="cellIs" dxfId="268" priority="31" operator="greaterThan">
      <formula>0.2</formula>
    </cfRule>
    <cfRule type="cellIs" dxfId="267" priority="32" operator="between">
      <formula>0.1</formula>
      <formula>0.1999</formula>
    </cfRule>
    <cfRule type="cellIs" dxfId="266" priority="33" operator="greaterThan">
      <formula>0</formula>
    </cfRule>
    <cfRule type="cellIs" dxfId="265" priority="36" operator="lessThan">
      <formula>0</formula>
    </cfRule>
  </conditionalFormatting>
  <conditionalFormatting sqref="J3:J59">
    <cfRule type="cellIs" dxfId="264" priority="28" operator="lessThan">
      <formula>-0.2</formula>
    </cfRule>
    <cfRule type="cellIs" dxfId="263" priority="29" operator="between">
      <formula>-0.1</formula>
      <formula>-0.1999</formula>
    </cfRule>
  </conditionalFormatting>
  <conditionalFormatting sqref="J3:J59">
    <cfRule type="cellIs" dxfId="262" priority="25" operator="greaterThan">
      <formula>0.2</formula>
    </cfRule>
    <cfRule type="cellIs" dxfId="261" priority="26" operator="between">
      <formula>0.1</formula>
      <formula>0.1999</formula>
    </cfRule>
    <cfRule type="cellIs" dxfId="260" priority="27" operator="greaterThan">
      <formula>0</formula>
    </cfRule>
    <cfRule type="cellIs" dxfId="259" priority="30" operator="lessThan">
      <formula>0</formula>
    </cfRule>
  </conditionalFormatting>
  <conditionalFormatting sqref="L3:L59">
    <cfRule type="cellIs" dxfId="258" priority="22" operator="lessThan">
      <formula>-0.2</formula>
    </cfRule>
    <cfRule type="cellIs" dxfId="257" priority="23" operator="between">
      <formula>-0.1</formula>
      <formula>-0.1999</formula>
    </cfRule>
  </conditionalFormatting>
  <conditionalFormatting sqref="L3:L59">
    <cfRule type="cellIs" dxfId="256" priority="19" operator="greaterThan">
      <formula>0.2</formula>
    </cfRule>
    <cfRule type="cellIs" dxfId="255" priority="20" operator="between">
      <formula>0.1</formula>
      <formula>0.1999</formula>
    </cfRule>
    <cfRule type="cellIs" dxfId="254" priority="21" operator="greaterThan">
      <formula>0</formula>
    </cfRule>
    <cfRule type="cellIs" dxfId="253" priority="24" operator="lessThan">
      <formula>0</formula>
    </cfRule>
  </conditionalFormatting>
  <conditionalFormatting sqref="H60">
    <cfRule type="cellIs" dxfId="252" priority="16" operator="lessThan">
      <formula>-0.2</formula>
    </cfRule>
    <cfRule type="cellIs" dxfId="251" priority="17" operator="between">
      <formula>-0.1</formula>
      <formula>-0.1999</formula>
    </cfRule>
  </conditionalFormatting>
  <conditionalFormatting sqref="H60">
    <cfRule type="cellIs" dxfId="250" priority="13" operator="greaterThan">
      <formula>0.2</formula>
    </cfRule>
    <cfRule type="cellIs" dxfId="249" priority="14" operator="between">
      <formula>0.1</formula>
      <formula>0.1999</formula>
    </cfRule>
    <cfRule type="cellIs" dxfId="248" priority="15" operator="greaterThan">
      <formula>0</formula>
    </cfRule>
    <cfRule type="cellIs" dxfId="247" priority="18" operator="lessThan">
      <formula>0</formula>
    </cfRule>
  </conditionalFormatting>
  <conditionalFormatting sqref="J60">
    <cfRule type="cellIs" dxfId="246" priority="10" operator="lessThan">
      <formula>-0.2</formula>
    </cfRule>
    <cfRule type="cellIs" dxfId="245" priority="11" operator="between">
      <formula>-0.1</formula>
      <formula>-0.1999</formula>
    </cfRule>
  </conditionalFormatting>
  <conditionalFormatting sqref="J60">
    <cfRule type="cellIs" dxfId="244" priority="7" operator="greaterThan">
      <formula>0.2</formula>
    </cfRule>
    <cfRule type="cellIs" dxfId="243" priority="8" operator="between">
      <formula>0.1</formula>
      <formula>0.1999</formula>
    </cfRule>
    <cfRule type="cellIs" dxfId="242" priority="9" operator="greaterThan">
      <formula>0</formula>
    </cfRule>
    <cfRule type="cellIs" dxfId="241" priority="12" operator="lessThan">
      <formula>0</formula>
    </cfRule>
  </conditionalFormatting>
  <conditionalFormatting sqref="L60">
    <cfRule type="cellIs" dxfId="240" priority="4" operator="lessThan">
      <formula>-0.2</formula>
    </cfRule>
    <cfRule type="cellIs" dxfId="239" priority="5" operator="between">
      <formula>-0.1</formula>
      <formula>-0.1999</formula>
    </cfRule>
  </conditionalFormatting>
  <conditionalFormatting sqref="L60">
    <cfRule type="cellIs" dxfId="238" priority="1" operator="greaterThan">
      <formula>0.2</formula>
    </cfRule>
    <cfRule type="cellIs" dxfId="237" priority="2" operator="between">
      <formula>0.1</formula>
      <formula>0.1999</formula>
    </cfRule>
    <cfRule type="cellIs" dxfId="236" priority="3" operator="greaterThan">
      <formula>0</formula>
    </cfRule>
    <cfRule type="cellIs" dxfId="235" priority="6" operator="lessThan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4FAF5-9F8D-402D-B024-B507AA98F8AD}">
  <sheetPr>
    <tabColor theme="0" tint="-0.34998626667073579"/>
  </sheetPr>
  <dimension ref="A1:L60"/>
  <sheetViews>
    <sheetView workbookViewId="0">
      <pane xSplit="1" ySplit="2" topLeftCell="B3" activePane="bottomRight" state="frozenSplit"/>
      <selection pane="topRight" activeCell="N1" sqref="N1"/>
      <selection pane="bottomLeft" activeCell="A16" sqref="A16"/>
      <selection pane="bottomRight" activeCell="F9" sqref="F9"/>
    </sheetView>
  </sheetViews>
  <sheetFormatPr defaultRowHeight="15" x14ac:dyDescent="0.25"/>
  <cols>
    <col min="1" max="1" width="23.7109375" style="2" bestFit="1" customWidth="1"/>
    <col min="2" max="7" width="9.140625" style="2"/>
    <col min="8" max="8" width="10.42578125" style="2" customWidth="1"/>
    <col min="9" max="9" width="9.140625" style="2"/>
    <col min="10" max="10" width="10.42578125" style="2" customWidth="1"/>
    <col min="11" max="11" width="9.140625" style="2"/>
    <col min="12" max="12" width="10.5703125" style="2" customWidth="1"/>
    <col min="13" max="16384" width="9.140625" style="2"/>
  </cols>
  <sheetData>
    <row r="1" spans="1:12" ht="30" customHeight="1" thickBot="1" x14ac:dyDescent="0.3">
      <c r="A1" s="6"/>
      <c r="B1" s="6"/>
      <c r="C1" s="6"/>
      <c r="D1" s="6"/>
      <c r="E1" s="6"/>
      <c r="G1" s="83" t="s">
        <v>89</v>
      </c>
      <c r="H1" s="83"/>
      <c r="I1" s="83" t="s">
        <v>86</v>
      </c>
      <c r="J1" s="83"/>
      <c r="K1" s="84" t="s">
        <v>90</v>
      </c>
      <c r="L1" s="84"/>
    </row>
    <row r="2" spans="1:12" ht="15.75" thickBot="1" x14ac:dyDescent="0.3">
      <c r="A2" s="69" t="s">
        <v>93</v>
      </c>
      <c r="B2" s="31">
        <v>2017</v>
      </c>
      <c r="C2" s="32">
        <v>2018</v>
      </c>
      <c r="D2" s="32">
        <v>2019</v>
      </c>
      <c r="E2" s="33">
        <v>2020</v>
      </c>
      <c r="G2" s="34" t="s">
        <v>87</v>
      </c>
      <c r="H2" s="34" t="s">
        <v>88</v>
      </c>
      <c r="I2" s="34" t="s">
        <v>87</v>
      </c>
      <c r="J2" s="34" t="s">
        <v>88</v>
      </c>
      <c r="K2" s="34" t="s">
        <v>87</v>
      </c>
      <c r="L2" s="34" t="s">
        <v>88</v>
      </c>
    </row>
    <row r="3" spans="1:12" customFormat="1" x14ac:dyDescent="0.25">
      <c r="A3" s="15" t="s">
        <v>24</v>
      </c>
      <c r="B3" s="49">
        <v>592</v>
      </c>
      <c r="C3" s="49">
        <v>541</v>
      </c>
      <c r="D3" s="49">
        <v>473</v>
      </c>
      <c r="E3" s="8">
        <v>255</v>
      </c>
      <c r="G3" s="8">
        <f t="shared" ref="G3:G34" si="0">D3-C3</f>
        <v>-68</v>
      </c>
      <c r="H3" s="14">
        <f t="shared" ref="H3:H34" si="1">IF(C3&gt;0, G3/C3, 0)</f>
        <v>-0.1256931608133087</v>
      </c>
      <c r="I3" s="8">
        <f t="shared" ref="I3:I34" si="2">E3-D3</f>
        <v>-218</v>
      </c>
      <c r="J3" s="14">
        <f t="shared" ref="J3:J34" si="3">IF(D3&gt;0, I3/D3, 0)</f>
        <v>-0.46088794926004228</v>
      </c>
      <c r="K3" s="8">
        <f t="shared" ref="K3:K34" si="4">E3-C3</f>
        <v>-286</v>
      </c>
      <c r="L3" s="14">
        <f t="shared" ref="L3:L34" si="5">IF(C3&gt;0, K3/C3, 0)</f>
        <v>-0.52865064695009245</v>
      </c>
    </row>
    <row r="4" spans="1:12" customFormat="1" x14ac:dyDescent="0.25">
      <c r="A4" s="6" t="s">
        <v>25</v>
      </c>
      <c r="B4" s="8">
        <v>114</v>
      </c>
      <c r="C4" s="8">
        <v>138</v>
      </c>
      <c r="D4" s="8">
        <v>61</v>
      </c>
      <c r="E4" s="8">
        <v>72</v>
      </c>
      <c r="G4" s="8">
        <f t="shared" si="0"/>
        <v>-77</v>
      </c>
      <c r="H4" s="14">
        <f t="shared" si="1"/>
        <v>-0.55797101449275366</v>
      </c>
      <c r="I4" s="8">
        <f t="shared" si="2"/>
        <v>11</v>
      </c>
      <c r="J4" s="14">
        <f t="shared" si="3"/>
        <v>0.18032786885245902</v>
      </c>
      <c r="K4" s="8">
        <f t="shared" si="4"/>
        <v>-66</v>
      </c>
      <c r="L4" s="14">
        <f t="shared" si="5"/>
        <v>-0.47826086956521741</v>
      </c>
    </row>
    <row r="5" spans="1:12" customFormat="1" x14ac:dyDescent="0.25">
      <c r="A5" s="6" t="s">
        <v>26</v>
      </c>
      <c r="B5" s="8">
        <v>190</v>
      </c>
      <c r="C5" s="8">
        <v>229</v>
      </c>
      <c r="D5" s="8">
        <v>186</v>
      </c>
      <c r="E5" s="8">
        <v>95</v>
      </c>
      <c r="G5" s="8">
        <f t="shared" si="0"/>
        <v>-43</v>
      </c>
      <c r="H5" s="14">
        <f t="shared" si="1"/>
        <v>-0.18777292576419213</v>
      </c>
      <c r="I5" s="8">
        <f t="shared" si="2"/>
        <v>-91</v>
      </c>
      <c r="J5" s="14">
        <f t="shared" si="3"/>
        <v>-0.489247311827957</v>
      </c>
      <c r="K5" s="8">
        <f t="shared" si="4"/>
        <v>-134</v>
      </c>
      <c r="L5" s="14">
        <f t="shared" si="5"/>
        <v>-0.58515283842794763</v>
      </c>
    </row>
    <row r="6" spans="1:12" customFormat="1" x14ac:dyDescent="0.25">
      <c r="A6" s="6" t="s">
        <v>27</v>
      </c>
      <c r="B6" s="8">
        <v>230</v>
      </c>
      <c r="C6" s="8">
        <v>224</v>
      </c>
      <c r="D6" s="8">
        <v>163</v>
      </c>
      <c r="E6" s="8">
        <v>129</v>
      </c>
      <c r="G6" s="8">
        <f t="shared" si="0"/>
        <v>-61</v>
      </c>
      <c r="H6" s="14">
        <f t="shared" si="1"/>
        <v>-0.27232142857142855</v>
      </c>
      <c r="I6" s="8">
        <f t="shared" si="2"/>
        <v>-34</v>
      </c>
      <c r="J6" s="14">
        <f t="shared" si="3"/>
        <v>-0.20858895705521471</v>
      </c>
      <c r="K6" s="8">
        <f t="shared" si="4"/>
        <v>-95</v>
      </c>
      <c r="L6" s="14">
        <f t="shared" si="5"/>
        <v>-0.42410714285714285</v>
      </c>
    </row>
    <row r="7" spans="1:12" customFormat="1" x14ac:dyDescent="0.25">
      <c r="A7" s="6" t="s">
        <v>28</v>
      </c>
      <c r="B7" s="8">
        <v>7420</v>
      </c>
      <c r="C7" s="8">
        <v>6615</v>
      </c>
      <c r="D7" s="8">
        <v>5761</v>
      </c>
      <c r="E7" s="8">
        <v>3538</v>
      </c>
      <c r="G7" s="8">
        <f t="shared" si="0"/>
        <v>-854</v>
      </c>
      <c r="H7" s="14">
        <f t="shared" si="1"/>
        <v>-0.1291005291005291</v>
      </c>
      <c r="I7" s="8">
        <f t="shared" si="2"/>
        <v>-2223</v>
      </c>
      <c r="J7" s="14">
        <f t="shared" si="3"/>
        <v>-0.3858705085922583</v>
      </c>
      <c r="K7" s="8">
        <f t="shared" si="4"/>
        <v>-3077</v>
      </c>
      <c r="L7" s="14">
        <f t="shared" si="5"/>
        <v>-0.46515495086923658</v>
      </c>
    </row>
    <row r="8" spans="1:12" customFormat="1" x14ac:dyDescent="0.25">
      <c r="A8" s="6" t="s">
        <v>29</v>
      </c>
      <c r="B8" s="8">
        <v>75</v>
      </c>
      <c r="C8" s="8">
        <v>77</v>
      </c>
      <c r="D8" s="8">
        <v>60</v>
      </c>
      <c r="E8" s="8">
        <v>23</v>
      </c>
      <c r="G8" s="8">
        <f t="shared" si="0"/>
        <v>-17</v>
      </c>
      <c r="H8" s="14">
        <f t="shared" si="1"/>
        <v>-0.22077922077922077</v>
      </c>
      <c r="I8" s="8">
        <f t="shared" si="2"/>
        <v>-37</v>
      </c>
      <c r="J8" s="14">
        <f t="shared" si="3"/>
        <v>-0.6166666666666667</v>
      </c>
      <c r="K8" s="8">
        <f t="shared" si="4"/>
        <v>-54</v>
      </c>
      <c r="L8" s="14">
        <f t="shared" si="5"/>
        <v>-0.70129870129870131</v>
      </c>
    </row>
    <row r="9" spans="1:12" customFormat="1" x14ac:dyDescent="0.25">
      <c r="A9" s="6" t="s">
        <v>30</v>
      </c>
      <c r="B9" s="8">
        <v>216</v>
      </c>
      <c r="C9" s="8">
        <v>204</v>
      </c>
      <c r="D9" s="8">
        <v>201</v>
      </c>
      <c r="E9" s="8">
        <v>157</v>
      </c>
      <c r="G9" s="8">
        <f t="shared" si="0"/>
        <v>-3</v>
      </c>
      <c r="H9" s="14">
        <f t="shared" si="1"/>
        <v>-1.4705882352941176E-2</v>
      </c>
      <c r="I9" s="8">
        <f t="shared" si="2"/>
        <v>-44</v>
      </c>
      <c r="J9" s="14">
        <f t="shared" si="3"/>
        <v>-0.21890547263681592</v>
      </c>
      <c r="K9" s="8">
        <f t="shared" si="4"/>
        <v>-47</v>
      </c>
      <c r="L9" s="14">
        <f t="shared" si="5"/>
        <v>-0.23039215686274508</v>
      </c>
    </row>
    <row r="10" spans="1:12" customFormat="1" x14ac:dyDescent="0.25">
      <c r="A10" s="6" t="s">
        <v>31</v>
      </c>
      <c r="B10" s="8">
        <v>54</v>
      </c>
      <c r="C10" s="8">
        <v>55</v>
      </c>
      <c r="D10" s="8">
        <v>24</v>
      </c>
      <c r="E10" s="8">
        <v>18</v>
      </c>
      <c r="G10" s="8">
        <f t="shared" si="0"/>
        <v>-31</v>
      </c>
      <c r="H10" s="14">
        <f t="shared" si="1"/>
        <v>-0.5636363636363636</v>
      </c>
      <c r="I10" s="8">
        <f t="shared" si="2"/>
        <v>-6</v>
      </c>
      <c r="J10" s="14">
        <f t="shared" si="3"/>
        <v>-0.25</v>
      </c>
      <c r="K10" s="8">
        <f t="shared" si="4"/>
        <v>-37</v>
      </c>
      <c r="L10" s="14">
        <f t="shared" si="5"/>
        <v>-0.67272727272727273</v>
      </c>
    </row>
    <row r="11" spans="1:12" customFormat="1" x14ac:dyDescent="0.25">
      <c r="A11" s="6" t="s">
        <v>32</v>
      </c>
      <c r="B11" s="8">
        <v>1563</v>
      </c>
      <c r="C11" s="8">
        <v>1457</v>
      </c>
      <c r="D11" s="8">
        <v>1403</v>
      </c>
      <c r="E11" s="8">
        <v>1152</v>
      </c>
      <c r="G11" s="8">
        <f t="shared" si="0"/>
        <v>-54</v>
      </c>
      <c r="H11" s="14">
        <f t="shared" si="1"/>
        <v>-3.7062457103637612E-2</v>
      </c>
      <c r="I11" s="8">
        <f t="shared" si="2"/>
        <v>-251</v>
      </c>
      <c r="J11" s="14">
        <f t="shared" si="3"/>
        <v>-0.17890235210263722</v>
      </c>
      <c r="K11" s="8">
        <f t="shared" si="4"/>
        <v>-305</v>
      </c>
      <c r="L11" s="14">
        <f t="shared" si="5"/>
        <v>-0.20933424845573095</v>
      </c>
    </row>
    <row r="12" spans="1:12" customFormat="1" x14ac:dyDescent="0.25">
      <c r="A12" s="6" t="s">
        <v>33</v>
      </c>
      <c r="B12" s="8">
        <v>1024</v>
      </c>
      <c r="C12" s="8">
        <v>979</v>
      </c>
      <c r="D12" s="8">
        <v>804</v>
      </c>
      <c r="E12" s="8">
        <v>499</v>
      </c>
      <c r="G12" s="8">
        <f t="shared" si="0"/>
        <v>-175</v>
      </c>
      <c r="H12" s="14">
        <f t="shared" si="1"/>
        <v>-0.17875383043922369</v>
      </c>
      <c r="I12" s="8">
        <f t="shared" si="2"/>
        <v>-305</v>
      </c>
      <c r="J12" s="14">
        <f t="shared" si="3"/>
        <v>-0.37935323383084579</v>
      </c>
      <c r="K12" s="8">
        <f t="shared" si="4"/>
        <v>-480</v>
      </c>
      <c r="L12" s="14">
        <f t="shared" si="5"/>
        <v>-0.49029622063329931</v>
      </c>
    </row>
    <row r="13" spans="1:12" customFormat="1" x14ac:dyDescent="0.25">
      <c r="A13" s="6" t="s">
        <v>34</v>
      </c>
      <c r="B13" s="8">
        <v>760</v>
      </c>
      <c r="C13" s="8">
        <v>769</v>
      </c>
      <c r="D13" s="8">
        <v>556</v>
      </c>
      <c r="E13" s="8">
        <v>588</v>
      </c>
      <c r="G13" s="8">
        <f t="shared" si="0"/>
        <v>-213</v>
      </c>
      <c r="H13" s="14">
        <f t="shared" si="1"/>
        <v>-0.27698309492847856</v>
      </c>
      <c r="I13" s="8">
        <f t="shared" si="2"/>
        <v>32</v>
      </c>
      <c r="J13" s="14">
        <f t="shared" si="3"/>
        <v>5.7553956834532377E-2</v>
      </c>
      <c r="K13" s="8">
        <f t="shared" si="4"/>
        <v>-181</v>
      </c>
      <c r="L13" s="14">
        <f t="shared" si="5"/>
        <v>-0.23537061118335501</v>
      </c>
    </row>
    <row r="14" spans="1:12" customFormat="1" x14ac:dyDescent="0.25">
      <c r="A14" s="6" t="s">
        <v>35</v>
      </c>
      <c r="B14" s="8">
        <v>240</v>
      </c>
      <c r="C14" s="8">
        <v>224</v>
      </c>
      <c r="D14" s="8">
        <v>174</v>
      </c>
      <c r="E14" s="8">
        <v>2</v>
      </c>
      <c r="G14" s="8">
        <f t="shared" si="0"/>
        <v>-50</v>
      </c>
      <c r="H14" s="14">
        <f t="shared" si="1"/>
        <v>-0.22321428571428573</v>
      </c>
      <c r="I14" s="8">
        <f t="shared" si="2"/>
        <v>-172</v>
      </c>
      <c r="J14" s="14">
        <f t="shared" si="3"/>
        <v>-0.9885057471264368</v>
      </c>
      <c r="K14" s="8">
        <f t="shared" si="4"/>
        <v>-222</v>
      </c>
      <c r="L14" s="14">
        <f t="shared" si="5"/>
        <v>-0.9910714285714286</v>
      </c>
    </row>
    <row r="15" spans="1:12" customFormat="1" x14ac:dyDescent="0.25">
      <c r="A15" s="6" t="s">
        <v>36</v>
      </c>
      <c r="B15" s="8">
        <v>433</v>
      </c>
      <c r="C15" s="8">
        <v>389</v>
      </c>
      <c r="D15" s="8">
        <v>395</v>
      </c>
      <c r="E15" s="8">
        <v>314</v>
      </c>
      <c r="G15" s="8">
        <f t="shared" si="0"/>
        <v>6</v>
      </c>
      <c r="H15" s="14">
        <f t="shared" si="1"/>
        <v>1.5424164524421594E-2</v>
      </c>
      <c r="I15" s="8">
        <f t="shared" si="2"/>
        <v>-81</v>
      </c>
      <c r="J15" s="14">
        <f t="shared" si="3"/>
        <v>-0.20506329113924052</v>
      </c>
      <c r="K15" s="8">
        <f t="shared" si="4"/>
        <v>-75</v>
      </c>
      <c r="L15" s="14">
        <f t="shared" si="5"/>
        <v>-0.19280205655526991</v>
      </c>
    </row>
    <row r="16" spans="1:12" customFormat="1" x14ac:dyDescent="0.25">
      <c r="A16" s="6" t="s">
        <v>37</v>
      </c>
      <c r="B16" s="8">
        <v>5147</v>
      </c>
      <c r="C16" s="8">
        <v>4240</v>
      </c>
      <c r="D16" s="8">
        <v>4127</v>
      </c>
      <c r="E16" s="8">
        <v>2879</v>
      </c>
      <c r="G16" s="8">
        <f t="shared" si="0"/>
        <v>-113</v>
      </c>
      <c r="H16" s="14">
        <f t="shared" si="1"/>
        <v>-2.6650943396226416E-2</v>
      </c>
      <c r="I16" s="8">
        <f t="shared" si="2"/>
        <v>-1248</v>
      </c>
      <c r="J16" s="14">
        <f t="shared" si="3"/>
        <v>-0.30239883692755026</v>
      </c>
      <c r="K16" s="8">
        <f t="shared" si="4"/>
        <v>-1361</v>
      </c>
      <c r="L16" s="14">
        <f t="shared" si="5"/>
        <v>-0.32099056603773585</v>
      </c>
    </row>
    <row r="17" spans="1:12" customFormat="1" x14ac:dyDescent="0.25">
      <c r="A17" s="6" t="s">
        <v>38</v>
      </c>
      <c r="B17" s="8">
        <v>217</v>
      </c>
      <c r="C17" s="8">
        <v>248</v>
      </c>
      <c r="D17" s="8">
        <v>179</v>
      </c>
      <c r="E17" s="8">
        <v>214</v>
      </c>
      <c r="G17" s="8">
        <f t="shared" si="0"/>
        <v>-69</v>
      </c>
      <c r="H17" s="14">
        <f t="shared" si="1"/>
        <v>-0.27822580645161288</v>
      </c>
      <c r="I17" s="8">
        <f t="shared" si="2"/>
        <v>35</v>
      </c>
      <c r="J17" s="14">
        <f t="shared" si="3"/>
        <v>0.19553072625698323</v>
      </c>
      <c r="K17" s="8">
        <f t="shared" si="4"/>
        <v>-34</v>
      </c>
      <c r="L17" s="14">
        <f t="shared" si="5"/>
        <v>-0.13709677419354838</v>
      </c>
    </row>
    <row r="18" spans="1:12" customFormat="1" x14ac:dyDescent="0.25">
      <c r="A18" s="6" t="s">
        <v>39</v>
      </c>
      <c r="B18" s="8">
        <v>335</v>
      </c>
      <c r="C18" s="8">
        <v>315</v>
      </c>
      <c r="D18" s="8">
        <v>276</v>
      </c>
      <c r="E18" s="8">
        <v>204</v>
      </c>
      <c r="G18" s="8">
        <f t="shared" si="0"/>
        <v>-39</v>
      </c>
      <c r="H18" s="14">
        <f t="shared" si="1"/>
        <v>-0.12380952380952381</v>
      </c>
      <c r="I18" s="8">
        <f t="shared" si="2"/>
        <v>-72</v>
      </c>
      <c r="J18" s="14">
        <f t="shared" si="3"/>
        <v>-0.2608695652173913</v>
      </c>
      <c r="K18" s="8">
        <f t="shared" si="4"/>
        <v>-111</v>
      </c>
      <c r="L18" s="14">
        <f t="shared" si="5"/>
        <v>-0.35238095238095241</v>
      </c>
    </row>
    <row r="19" spans="1:12" customFormat="1" x14ac:dyDescent="0.25">
      <c r="A19" s="6" t="s">
        <v>40</v>
      </c>
      <c r="B19" s="8">
        <v>369</v>
      </c>
      <c r="C19" s="8">
        <v>368</v>
      </c>
      <c r="D19" s="8">
        <v>310</v>
      </c>
      <c r="E19" s="8">
        <v>149</v>
      </c>
      <c r="G19" s="8">
        <f t="shared" si="0"/>
        <v>-58</v>
      </c>
      <c r="H19" s="14">
        <f t="shared" si="1"/>
        <v>-0.15760869565217392</v>
      </c>
      <c r="I19" s="8">
        <f t="shared" si="2"/>
        <v>-161</v>
      </c>
      <c r="J19" s="14">
        <f t="shared" si="3"/>
        <v>-0.51935483870967747</v>
      </c>
      <c r="K19" s="8">
        <f t="shared" si="4"/>
        <v>-219</v>
      </c>
      <c r="L19" s="14">
        <f t="shared" si="5"/>
        <v>-0.59510869565217395</v>
      </c>
    </row>
    <row r="20" spans="1:12" customFormat="1" x14ac:dyDescent="0.25">
      <c r="A20" s="6" t="s">
        <v>41</v>
      </c>
      <c r="B20" s="8">
        <v>357</v>
      </c>
      <c r="C20" s="8">
        <v>702</v>
      </c>
      <c r="D20" s="8">
        <v>403</v>
      </c>
      <c r="E20" s="8">
        <v>325</v>
      </c>
      <c r="G20" s="8">
        <f t="shared" si="0"/>
        <v>-299</v>
      </c>
      <c r="H20" s="14">
        <f t="shared" si="1"/>
        <v>-0.42592592592592593</v>
      </c>
      <c r="I20" s="8">
        <f t="shared" si="2"/>
        <v>-78</v>
      </c>
      <c r="J20" s="14">
        <f t="shared" si="3"/>
        <v>-0.19354838709677419</v>
      </c>
      <c r="K20" s="8">
        <f t="shared" si="4"/>
        <v>-377</v>
      </c>
      <c r="L20" s="14">
        <f t="shared" si="5"/>
        <v>-0.53703703703703709</v>
      </c>
    </row>
    <row r="21" spans="1:12" customFormat="1" x14ac:dyDescent="0.25">
      <c r="A21" s="6" t="s">
        <v>42</v>
      </c>
      <c r="B21" s="8">
        <v>139</v>
      </c>
      <c r="C21" s="8">
        <v>149</v>
      </c>
      <c r="D21" s="8">
        <v>109</v>
      </c>
      <c r="E21" s="8">
        <v>114</v>
      </c>
      <c r="G21" s="8">
        <f t="shared" si="0"/>
        <v>-40</v>
      </c>
      <c r="H21" s="14">
        <f t="shared" si="1"/>
        <v>-0.26845637583892618</v>
      </c>
      <c r="I21" s="8">
        <f t="shared" si="2"/>
        <v>5</v>
      </c>
      <c r="J21" s="14">
        <f t="shared" si="3"/>
        <v>4.5871559633027525E-2</v>
      </c>
      <c r="K21" s="8">
        <f t="shared" si="4"/>
        <v>-35</v>
      </c>
      <c r="L21" s="14">
        <f t="shared" si="5"/>
        <v>-0.2348993288590604</v>
      </c>
    </row>
    <row r="22" spans="1:12" customFormat="1" x14ac:dyDescent="0.25">
      <c r="A22" s="6" t="s">
        <v>43</v>
      </c>
      <c r="B22" s="8">
        <v>294</v>
      </c>
      <c r="C22" s="8">
        <v>234</v>
      </c>
      <c r="D22" s="8">
        <v>185</v>
      </c>
      <c r="E22" s="8">
        <v>115</v>
      </c>
      <c r="G22" s="8">
        <f t="shared" si="0"/>
        <v>-49</v>
      </c>
      <c r="H22" s="14">
        <f t="shared" si="1"/>
        <v>-0.20940170940170941</v>
      </c>
      <c r="I22" s="8">
        <f t="shared" si="2"/>
        <v>-70</v>
      </c>
      <c r="J22" s="14">
        <f t="shared" si="3"/>
        <v>-0.3783783783783784</v>
      </c>
      <c r="K22" s="8">
        <f t="shared" si="4"/>
        <v>-119</v>
      </c>
      <c r="L22" s="14">
        <f t="shared" si="5"/>
        <v>-0.50854700854700852</v>
      </c>
    </row>
    <row r="23" spans="1:12" customFormat="1" x14ac:dyDescent="0.25">
      <c r="A23" s="6" t="s">
        <v>44</v>
      </c>
      <c r="B23" s="8">
        <v>1745</v>
      </c>
      <c r="C23" s="8">
        <v>141</v>
      </c>
      <c r="D23" s="8">
        <v>160</v>
      </c>
      <c r="E23" s="8">
        <v>134</v>
      </c>
      <c r="G23" s="8">
        <f t="shared" si="0"/>
        <v>19</v>
      </c>
      <c r="H23" s="14">
        <f t="shared" si="1"/>
        <v>0.13475177304964539</v>
      </c>
      <c r="I23" s="8">
        <f t="shared" si="2"/>
        <v>-26</v>
      </c>
      <c r="J23" s="14">
        <f t="shared" si="3"/>
        <v>-0.16250000000000001</v>
      </c>
      <c r="K23" s="8">
        <f t="shared" si="4"/>
        <v>-7</v>
      </c>
      <c r="L23" s="14">
        <f t="shared" si="5"/>
        <v>-4.9645390070921988E-2</v>
      </c>
    </row>
    <row r="24" spans="1:12" customFormat="1" x14ac:dyDescent="0.25">
      <c r="A24" s="6" t="s">
        <v>45</v>
      </c>
      <c r="B24" s="8">
        <v>439</v>
      </c>
      <c r="C24" s="8">
        <v>421</v>
      </c>
      <c r="D24" s="8">
        <v>402</v>
      </c>
      <c r="E24" s="8">
        <v>384</v>
      </c>
      <c r="G24" s="8">
        <f t="shared" si="0"/>
        <v>-19</v>
      </c>
      <c r="H24" s="14">
        <f t="shared" si="1"/>
        <v>-4.5130641330166268E-2</v>
      </c>
      <c r="I24" s="8">
        <f t="shared" si="2"/>
        <v>-18</v>
      </c>
      <c r="J24" s="14">
        <f t="shared" si="3"/>
        <v>-4.4776119402985072E-2</v>
      </c>
      <c r="K24" s="8">
        <f t="shared" si="4"/>
        <v>-37</v>
      </c>
      <c r="L24" s="14">
        <f t="shared" si="5"/>
        <v>-8.7885985748218529E-2</v>
      </c>
    </row>
    <row r="25" spans="1:12" customFormat="1" x14ac:dyDescent="0.25">
      <c r="A25" s="6" t="s">
        <v>46</v>
      </c>
      <c r="B25" s="8">
        <v>641</v>
      </c>
      <c r="C25" s="8">
        <v>634</v>
      </c>
      <c r="D25" s="8">
        <v>569</v>
      </c>
      <c r="E25" s="8">
        <v>412</v>
      </c>
      <c r="G25" s="8">
        <f t="shared" si="0"/>
        <v>-65</v>
      </c>
      <c r="H25" s="14">
        <f t="shared" si="1"/>
        <v>-0.10252365930599369</v>
      </c>
      <c r="I25" s="8">
        <f t="shared" si="2"/>
        <v>-157</v>
      </c>
      <c r="J25" s="14">
        <f t="shared" si="3"/>
        <v>-0.27592267135325133</v>
      </c>
      <c r="K25" s="8">
        <f t="shared" si="4"/>
        <v>-222</v>
      </c>
      <c r="L25" s="14">
        <f t="shared" si="5"/>
        <v>-0.35015772870662459</v>
      </c>
    </row>
    <row r="26" spans="1:12" customFormat="1" x14ac:dyDescent="0.25">
      <c r="A26" s="6" t="s">
        <v>47</v>
      </c>
      <c r="B26" s="8">
        <v>124</v>
      </c>
      <c r="C26" s="8">
        <v>114</v>
      </c>
      <c r="D26" s="8">
        <v>95</v>
      </c>
      <c r="E26" s="8">
        <v>66</v>
      </c>
      <c r="G26" s="8">
        <f t="shared" si="0"/>
        <v>-19</v>
      </c>
      <c r="H26" s="14">
        <f t="shared" si="1"/>
        <v>-0.16666666666666666</v>
      </c>
      <c r="I26" s="8">
        <f t="shared" si="2"/>
        <v>-29</v>
      </c>
      <c r="J26" s="14">
        <f t="shared" si="3"/>
        <v>-0.30526315789473685</v>
      </c>
      <c r="K26" s="8">
        <f t="shared" si="4"/>
        <v>-48</v>
      </c>
      <c r="L26" s="14">
        <f t="shared" si="5"/>
        <v>-0.42105263157894735</v>
      </c>
    </row>
    <row r="27" spans="1:12" customFormat="1" x14ac:dyDescent="0.25">
      <c r="A27" s="6" t="s">
        <v>48</v>
      </c>
      <c r="B27" s="8">
        <v>389</v>
      </c>
      <c r="C27" s="8">
        <v>364</v>
      </c>
      <c r="D27" s="8">
        <v>288</v>
      </c>
      <c r="E27" s="8">
        <v>188</v>
      </c>
      <c r="G27" s="8">
        <f t="shared" si="0"/>
        <v>-76</v>
      </c>
      <c r="H27" s="14">
        <f t="shared" si="1"/>
        <v>-0.2087912087912088</v>
      </c>
      <c r="I27" s="8">
        <f t="shared" si="2"/>
        <v>-100</v>
      </c>
      <c r="J27" s="14">
        <f t="shared" si="3"/>
        <v>-0.34722222222222221</v>
      </c>
      <c r="K27" s="8">
        <f t="shared" si="4"/>
        <v>-176</v>
      </c>
      <c r="L27" s="14">
        <f t="shared" si="5"/>
        <v>-0.48351648351648352</v>
      </c>
    </row>
    <row r="28" spans="1:12" customFormat="1" x14ac:dyDescent="0.25">
      <c r="A28" s="6" t="s">
        <v>49</v>
      </c>
      <c r="B28" s="8">
        <v>90</v>
      </c>
      <c r="C28" s="8">
        <v>62</v>
      </c>
      <c r="D28" s="8">
        <v>80</v>
      </c>
      <c r="E28" s="8">
        <v>77</v>
      </c>
      <c r="G28" s="8">
        <f t="shared" si="0"/>
        <v>18</v>
      </c>
      <c r="H28" s="14">
        <f t="shared" si="1"/>
        <v>0.29032258064516131</v>
      </c>
      <c r="I28" s="8">
        <f t="shared" si="2"/>
        <v>-3</v>
      </c>
      <c r="J28" s="14">
        <f t="shared" si="3"/>
        <v>-3.7499999999999999E-2</v>
      </c>
      <c r="K28" s="8">
        <f t="shared" si="4"/>
        <v>15</v>
      </c>
      <c r="L28" s="14">
        <f t="shared" si="5"/>
        <v>0.24193548387096775</v>
      </c>
    </row>
    <row r="29" spans="1:12" customFormat="1" x14ac:dyDescent="0.25">
      <c r="A29" s="6" t="s">
        <v>50</v>
      </c>
      <c r="B29" s="8">
        <v>67</v>
      </c>
      <c r="C29" s="8">
        <v>42</v>
      </c>
      <c r="D29" s="8">
        <v>43</v>
      </c>
      <c r="E29" s="8">
        <v>50</v>
      </c>
      <c r="G29" s="8">
        <f t="shared" si="0"/>
        <v>1</v>
      </c>
      <c r="H29" s="14">
        <f t="shared" si="1"/>
        <v>2.3809523809523808E-2</v>
      </c>
      <c r="I29" s="8">
        <f t="shared" si="2"/>
        <v>7</v>
      </c>
      <c r="J29" s="14">
        <f t="shared" si="3"/>
        <v>0.16279069767441862</v>
      </c>
      <c r="K29" s="8">
        <f t="shared" si="4"/>
        <v>8</v>
      </c>
      <c r="L29" s="14">
        <f t="shared" si="5"/>
        <v>0.19047619047619047</v>
      </c>
    </row>
    <row r="30" spans="1:12" customFormat="1" x14ac:dyDescent="0.25">
      <c r="A30" s="6" t="s">
        <v>51</v>
      </c>
      <c r="B30" s="8">
        <v>49</v>
      </c>
      <c r="C30" s="8">
        <v>45</v>
      </c>
      <c r="D30" s="8">
        <v>21</v>
      </c>
      <c r="E30" s="8">
        <v>26</v>
      </c>
      <c r="G30" s="8">
        <f t="shared" si="0"/>
        <v>-24</v>
      </c>
      <c r="H30" s="14">
        <f t="shared" si="1"/>
        <v>-0.53333333333333333</v>
      </c>
      <c r="I30" s="8">
        <f t="shared" si="2"/>
        <v>5</v>
      </c>
      <c r="J30" s="14">
        <f t="shared" si="3"/>
        <v>0.23809523809523808</v>
      </c>
      <c r="K30" s="8">
        <f t="shared" si="4"/>
        <v>-19</v>
      </c>
      <c r="L30" s="14">
        <f t="shared" si="5"/>
        <v>-0.42222222222222222</v>
      </c>
    </row>
    <row r="31" spans="1:12" customFormat="1" x14ac:dyDescent="0.25">
      <c r="A31" s="6" t="s">
        <v>52</v>
      </c>
      <c r="B31" s="8">
        <v>30</v>
      </c>
      <c r="C31" s="8">
        <v>26</v>
      </c>
      <c r="D31" s="8">
        <v>22</v>
      </c>
      <c r="E31" s="8">
        <v>18</v>
      </c>
      <c r="G31" s="8">
        <f t="shared" si="0"/>
        <v>-4</v>
      </c>
      <c r="H31" s="14">
        <f t="shared" si="1"/>
        <v>-0.15384615384615385</v>
      </c>
      <c r="I31" s="8">
        <f t="shared" si="2"/>
        <v>-4</v>
      </c>
      <c r="J31" s="14">
        <f t="shared" si="3"/>
        <v>-0.18181818181818182</v>
      </c>
      <c r="K31" s="8">
        <f t="shared" si="4"/>
        <v>-8</v>
      </c>
      <c r="L31" s="14">
        <f t="shared" si="5"/>
        <v>-0.30769230769230771</v>
      </c>
    </row>
    <row r="32" spans="1:12" customFormat="1" x14ac:dyDescent="0.25">
      <c r="A32" s="6" t="s">
        <v>53</v>
      </c>
      <c r="B32" s="8">
        <v>59</v>
      </c>
      <c r="C32" s="8">
        <v>56</v>
      </c>
      <c r="D32" s="8">
        <v>35</v>
      </c>
      <c r="E32" s="8">
        <v>33</v>
      </c>
      <c r="G32" s="8">
        <f t="shared" si="0"/>
        <v>-21</v>
      </c>
      <c r="H32" s="14">
        <f t="shared" si="1"/>
        <v>-0.375</v>
      </c>
      <c r="I32" s="8">
        <f t="shared" si="2"/>
        <v>-2</v>
      </c>
      <c r="J32" s="14">
        <f t="shared" si="3"/>
        <v>-5.7142857142857141E-2</v>
      </c>
      <c r="K32" s="8">
        <f t="shared" si="4"/>
        <v>-23</v>
      </c>
      <c r="L32" s="14">
        <f t="shared" si="5"/>
        <v>-0.4107142857142857</v>
      </c>
    </row>
    <row r="33" spans="1:12" customFormat="1" x14ac:dyDescent="0.25">
      <c r="A33" s="6" t="s">
        <v>54</v>
      </c>
      <c r="B33" s="8">
        <v>147</v>
      </c>
      <c r="C33" s="8">
        <v>110</v>
      </c>
      <c r="D33" s="8">
        <v>84</v>
      </c>
      <c r="E33" s="8">
        <v>45</v>
      </c>
      <c r="G33" s="8">
        <f t="shared" si="0"/>
        <v>-26</v>
      </c>
      <c r="H33" s="14">
        <f t="shared" si="1"/>
        <v>-0.23636363636363636</v>
      </c>
      <c r="I33" s="8">
        <f t="shared" si="2"/>
        <v>-39</v>
      </c>
      <c r="J33" s="14">
        <f t="shared" si="3"/>
        <v>-0.4642857142857143</v>
      </c>
      <c r="K33" s="8">
        <f t="shared" si="4"/>
        <v>-65</v>
      </c>
      <c r="L33" s="14">
        <f t="shared" si="5"/>
        <v>-0.59090909090909094</v>
      </c>
    </row>
    <row r="34" spans="1:12" customFormat="1" x14ac:dyDescent="0.25">
      <c r="A34" s="6" t="s">
        <v>55</v>
      </c>
      <c r="B34" s="8">
        <v>1453</v>
      </c>
      <c r="C34" s="8">
        <v>1191</v>
      </c>
      <c r="D34" s="8">
        <v>943</v>
      </c>
      <c r="E34" s="8">
        <v>859</v>
      </c>
      <c r="G34" s="8">
        <f t="shared" si="0"/>
        <v>-248</v>
      </c>
      <c r="H34" s="14">
        <f t="shared" si="1"/>
        <v>-0.20822837951301426</v>
      </c>
      <c r="I34" s="8">
        <f t="shared" si="2"/>
        <v>-84</v>
      </c>
      <c r="J34" s="14">
        <f t="shared" si="3"/>
        <v>-8.9077412513255572E-2</v>
      </c>
      <c r="K34" s="8">
        <f t="shared" si="4"/>
        <v>-332</v>
      </c>
      <c r="L34" s="14">
        <f t="shared" si="5"/>
        <v>-0.27875734676742231</v>
      </c>
    </row>
    <row r="35" spans="1:12" customFormat="1" x14ac:dyDescent="0.25">
      <c r="A35" s="6" t="s">
        <v>56</v>
      </c>
      <c r="B35" s="8">
        <v>554</v>
      </c>
      <c r="C35" s="8">
        <v>470</v>
      </c>
      <c r="D35" s="8">
        <v>397</v>
      </c>
      <c r="E35" s="8">
        <v>284</v>
      </c>
      <c r="G35" s="8">
        <f t="shared" ref="G35:G60" si="6">D35-C35</f>
        <v>-73</v>
      </c>
      <c r="H35" s="14">
        <f t="shared" ref="H35:H60" si="7">IF(C35&gt;0, G35/C35, 0)</f>
        <v>-0.15531914893617021</v>
      </c>
      <c r="I35" s="8">
        <f t="shared" ref="I35:I60" si="8">E35-D35</f>
        <v>-113</v>
      </c>
      <c r="J35" s="14">
        <f t="shared" ref="J35:J60" si="9">IF(D35&gt;0, I35/D35, 0)</f>
        <v>-0.28463476070528965</v>
      </c>
      <c r="K35" s="8">
        <f t="shared" ref="K35:K60" si="10">E35-C35</f>
        <v>-186</v>
      </c>
      <c r="L35" s="14">
        <f t="shared" ref="L35:L60" si="11">IF(C35&gt;0, K35/C35, 0)</f>
        <v>-0.39574468085106385</v>
      </c>
    </row>
    <row r="36" spans="1:12" customFormat="1" x14ac:dyDescent="0.25">
      <c r="A36" s="6" t="s">
        <v>57</v>
      </c>
      <c r="B36" s="8">
        <v>34</v>
      </c>
      <c r="C36" s="8">
        <v>33</v>
      </c>
      <c r="D36" s="8">
        <v>31</v>
      </c>
      <c r="E36" s="8">
        <v>38</v>
      </c>
      <c r="G36" s="8">
        <f t="shared" si="6"/>
        <v>-2</v>
      </c>
      <c r="H36" s="14">
        <f t="shared" si="7"/>
        <v>-6.0606060606060608E-2</v>
      </c>
      <c r="I36" s="8">
        <f t="shared" si="8"/>
        <v>7</v>
      </c>
      <c r="J36" s="14">
        <f t="shared" si="9"/>
        <v>0.22580645161290322</v>
      </c>
      <c r="K36" s="8">
        <f t="shared" si="10"/>
        <v>5</v>
      </c>
      <c r="L36" s="14">
        <f t="shared" si="11"/>
        <v>0.15151515151515152</v>
      </c>
    </row>
    <row r="37" spans="1:12" customFormat="1" x14ac:dyDescent="0.25">
      <c r="A37" s="6" t="s">
        <v>58</v>
      </c>
      <c r="B37" s="8">
        <v>991</v>
      </c>
      <c r="C37" s="8">
        <v>1054</v>
      </c>
      <c r="D37" s="8">
        <v>723</v>
      </c>
      <c r="E37" s="8">
        <v>457</v>
      </c>
      <c r="G37" s="8">
        <f t="shared" si="6"/>
        <v>-331</v>
      </c>
      <c r="H37" s="14">
        <f t="shared" si="7"/>
        <v>-0.31404174573055027</v>
      </c>
      <c r="I37" s="8">
        <f t="shared" si="8"/>
        <v>-266</v>
      </c>
      <c r="J37" s="14">
        <f t="shared" si="9"/>
        <v>-0.36791147994467499</v>
      </c>
      <c r="K37" s="8">
        <f t="shared" si="10"/>
        <v>-597</v>
      </c>
      <c r="L37" s="14">
        <f t="shared" si="11"/>
        <v>-0.56641366223908918</v>
      </c>
    </row>
    <row r="38" spans="1:12" customFormat="1" x14ac:dyDescent="0.25">
      <c r="A38" s="6" t="s">
        <v>59</v>
      </c>
      <c r="B38" s="8">
        <v>510</v>
      </c>
      <c r="C38" s="8">
        <v>321</v>
      </c>
      <c r="D38" s="8">
        <v>273</v>
      </c>
      <c r="E38" s="8">
        <v>208</v>
      </c>
      <c r="G38" s="8">
        <f t="shared" si="6"/>
        <v>-48</v>
      </c>
      <c r="H38" s="14">
        <f t="shared" si="7"/>
        <v>-0.14953271028037382</v>
      </c>
      <c r="I38" s="8">
        <f t="shared" si="8"/>
        <v>-65</v>
      </c>
      <c r="J38" s="14">
        <f t="shared" si="9"/>
        <v>-0.23809523809523808</v>
      </c>
      <c r="K38" s="8">
        <f t="shared" si="10"/>
        <v>-113</v>
      </c>
      <c r="L38" s="14">
        <f t="shared" si="11"/>
        <v>-0.35202492211838005</v>
      </c>
    </row>
    <row r="39" spans="1:12" customFormat="1" x14ac:dyDescent="0.25">
      <c r="A39" s="6" t="s">
        <v>60</v>
      </c>
      <c r="B39" s="8">
        <v>460</v>
      </c>
      <c r="C39" s="8">
        <v>391</v>
      </c>
      <c r="D39" s="8">
        <v>281</v>
      </c>
      <c r="E39" s="8">
        <v>254</v>
      </c>
      <c r="G39" s="8">
        <f t="shared" si="6"/>
        <v>-110</v>
      </c>
      <c r="H39" s="14">
        <f t="shared" si="7"/>
        <v>-0.2813299232736573</v>
      </c>
      <c r="I39" s="8">
        <f t="shared" si="8"/>
        <v>-27</v>
      </c>
      <c r="J39" s="14">
        <f t="shared" si="9"/>
        <v>-9.6085409252669035E-2</v>
      </c>
      <c r="K39" s="8">
        <f t="shared" si="10"/>
        <v>-137</v>
      </c>
      <c r="L39" s="14">
        <f t="shared" si="11"/>
        <v>-0.35038363171355497</v>
      </c>
    </row>
    <row r="40" spans="1:12" customFormat="1" x14ac:dyDescent="0.25">
      <c r="A40" s="6" t="s">
        <v>61</v>
      </c>
      <c r="B40" s="8">
        <v>355</v>
      </c>
      <c r="C40" s="8">
        <v>284</v>
      </c>
      <c r="D40" s="8">
        <v>247</v>
      </c>
      <c r="E40" s="8">
        <v>168</v>
      </c>
      <c r="G40" s="8">
        <f t="shared" si="6"/>
        <v>-37</v>
      </c>
      <c r="H40" s="14">
        <f t="shared" si="7"/>
        <v>-0.13028169014084506</v>
      </c>
      <c r="I40" s="8">
        <f t="shared" si="8"/>
        <v>-79</v>
      </c>
      <c r="J40" s="14">
        <f t="shared" si="9"/>
        <v>-0.31983805668016196</v>
      </c>
      <c r="K40" s="8">
        <f t="shared" si="10"/>
        <v>-116</v>
      </c>
      <c r="L40" s="14">
        <f t="shared" si="11"/>
        <v>-0.40845070422535212</v>
      </c>
    </row>
    <row r="41" spans="1:12" customFormat="1" x14ac:dyDescent="0.25">
      <c r="A41" s="6" t="s">
        <v>62</v>
      </c>
      <c r="B41" s="8">
        <v>222</v>
      </c>
      <c r="C41" s="8">
        <v>241</v>
      </c>
      <c r="D41" s="8">
        <v>0</v>
      </c>
      <c r="E41" s="8">
        <v>37</v>
      </c>
      <c r="G41" s="8">
        <f t="shared" si="6"/>
        <v>-241</v>
      </c>
      <c r="H41" s="14">
        <f t="shared" si="7"/>
        <v>-1</v>
      </c>
      <c r="I41" s="8">
        <f t="shared" si="8"/>
        <v>37</v>
      </c>
      <c r="J41" s="14">
        <f t="shared" si="9"/>
        <v>0</v>
      </c>
      <c r="K41" s="8">
        <f t="shared" si="10"/>
        <v>-204</v>
      </c>
      <c r="L41" s="14">
        <f t="shared" si="11"/>
        <v>-0.84647302904564314</v>
      </c>
    </row>
    <row r="42" spans="1:12" customFormat="1" x14ac:dyDescent="0.25">
      <c r="A42" s="6" t="s">
        <v>63</v>
      </c>
      <c r="B42" s="8">
        <v>280</v>
      </c>
      <c r="C42" s="8">
        <v>283</v>
      </c>
      <c r="D42" s="8">
        <v>273</v>
      </c>
      <c r="E42" s="8">
        <v>191</v>
      </c>
      <c r="G42" s="8">
        <f t="shared" si="6"/>
        <v>-10</v>
      </c>
      <c r="H42" s="14">
        <f t="shared" si="7"/>
        <v>-3.5335689045936397E-2</v>
      </c>
      <c r="I42" s="8">
        <f t="shared" si="8"/>
        <v>-82</v>
      </c>
      <c r="J42" s="14">
        <f t="shared" si="9"/>
        <v>-0.30036630036630035</v>
      </c>
      <c r="K42" s="8">
        <f t="shared" si="10"/>
        <v>-92</v>
      </c>
      <c r="L42" s="14">
        <f t="shared" si="11"/>
        <v>-0.32508833922261482</v>
      </c>
    </row>
    <row r="43" spans="1:12" customFormat="1" x14ac:dyDescent="0.25">
      <c r="A43" s="6" t="s">
        <v>64</v>
      </c>
      <c r="B43" s="8">
        <v>65</v>
      </c>
      <c r="C43" s="8">
        <v>74</v>
      </c>
      <c r="D43" s="8">
        <v>28</v>
      </c>
      <c r="E43" s="8">
        <v>45</v>
      </c>
      <c r="G43" s="8">
        <f t="shared" si="6"/>
        <v>-46</v>
      </c>
      <c r="H43" s="14">
        <f t="shared" si="7"/>
        <v>-0.6216216216216216</v>
      </c>
      <c r="I43" s="8">
        <f t="shared" si="8"/>
        <v>17</v>
      </c>
      <c r="J43" s="14">
        <f t="shared" si="9"/>
        <v>0.6071428571428571</v>
      </c>
      <c r="K43" s="8">
        <f t="shared" si="10"/>
        <v>-29</v>
      </c>
      <c r="L43" s="14">
        <f t="shared" si="11"/>
        <v>-0.39189189189189189</v>
      </c>
    </row>
    <row r="44" spans="1:12" customFormat="1" x14ac:dyDescent="0.25">
      <c r="A44" s="6" t="s">
        <v>65</v>
      </c>
      <c r="B44" s="8">
        <v>405</v>
      </c>
      <c r="C44" s="8">
        <v>363</v>
      </c>
      <c r="D44" s="8">
        <v>310</v>
      </c>
      <c r="E44" s="8">
        <v>261</v>
      </c>
      <c r="G44" s="8">
        <f t="shared" si="6"/>
        <v>-53</v>
      </c>
      <c r="H44" s="14">
        <f t="shared" si="7"/>
        <v>-0.14600550964187328</v>
      </c>
      <c r="I44" s="8">
        <f t="shared" si="8"/>
        <v>-49</v>
      </c>
      <c r="J44" s="14">
        <f t="shared" si="9"/>
        <v>-0.15806451612903225</v>
      </c>
      <c r="K44" s="8">
        <f t="shared" si="10"/>
        <v>-102</v>
      </c>
      <c r="L44" s="14">
        <f t="shared" si="11"/>
        <v>-0.28099173553719009</v>
      </c>
    </row>
    <row r="45" spans="1:12" customFormat="1" x14ac:dyDescent="0.25">
      <c r="A45" s="6" t="s">
        <v>66</v>
      </c>
      <c r="B45" s="8">
        <v>515</v>
      </c>
      <c r="C45" s="8">
        <v>489</v>
      </c>
      <c r="D45" s="8">
        <v>441</v>
      </c>
      <c r="E45" s="8">
        <v>301</v>
      </c>
      <c r="G45" s="8">
        <f t="shared" si="6"/>
        <v>-48</v>
      </c>
      <c r="H45" s="14">
        <f t="shared" si="7"/>
        <v>-9.815950920245399E-2</v>
      </c>
      <c r="I45" s="8">
        <f t="shared" si="8"/>
        <v>-140</v>
      </c>
      <c r="J45" s="14">
        <f t="shared" si="9"/>
        <v>-0.31746031746031744</v>
      </c>
      <c r="K45" s="8">
        <f t="shared" si="10"/>
        <v>-188</v>
      </c>
      <c r="L45" s="14">
        <f t="shared" si="11"/>
        <v>-0.38445807770961143</v>
      </c>
    </row>
    <row r="46" spans="1:12" customFormat="1" x14ac:dyDescent="0.25">
      <c r="A46" s="6" t="s">
        <v>67</v>
      </c>
      <c r="B46" s="8">
        <v>221</v>
      </c>
      <c r="C46" s="8">
        <v>1545</v>
      </c>
      <c r="D46" s="8">
        <v>508</v>
      </c>
      <c r="E46" s="8">
        <v>352</v>
      </c>
      <c r="G46" s="8">
        <f t="shared" si="6"/>
        <v>-1037</v>
      </c>
      <c r="H46" s="14">
        <f t="shared" si="7"/>
        <v>-0.67119741100323627</v>
      </c>
      <c r="I46" s="8">
        <f t="shared" si="8"/>
        <v>-156</v>
      </c>
      <c r="J46" s="14">
        <f t="shared" si="9"/>
        <v>-0.30708661417322836</v>
      </c>
      <c r="K46" s="8">
        <f t="shared" si="10"/>
        <v>-1193</v>
      </c>
      <c r="L46" s="14">
        <f t="shared" si="11"/>
        <v>-0.77216828478964405</v>
      </c>
    </row>
    <row r="47" spans="1:12" customFormat="1" x14ac:dyDescent="0.25">
      <c r="A47" s="6" t="s">
        <v>68</v>
      </c>
      <c r="B47" s="8">
        <v>49</v>
      </c>
      <c r="C47" s="8">
        <v>54</v>
      </c>
      <c r="D47" s="8">
        <v>48</v>
      </c>
      <c r="E47" s="8">
        <v>34</v>
      </c>
      <c r="G47" s="8">
        <f t="shared" si="6"/>
        <v>-6</v>
      </c>
      <c r="H47" s="14">
        <f t="shared" si="7"/>
        <v>-0.1111111111111111</v>
      </c>
      <c r="I47" s="8">
        <f t="shared" si="8"/>
        <v>-14</v>
      </c>
      <c r="J47" s="14">
        <f t="shared" si="9"/>
        <v>-0.29166666666666669</v>
      </c>
      <c r="K47" s="8">
        <f t="shared" si="10"/>
        <v>-20</v>
      </c>
      <c r="L47" s="14">
        <f t="shared" si="11"/>
        <v>-0.37037037037037035</v>
      </c>
    </row>
    <row r="48" spans="1:12" customFormat="1" x14ac:dyDescent="0.25">
      <c r="A48" s="6" t="s">
        <v>69</v>
      </c>
      <c r="B48" s="8">
        <v>292</v>
      </c>
      <c r="C48" s="8">
        <v>277</v>
      </c>
      <c r="D48" s="8">
        <v>208</v>
      </c>
      <c r="E48" s="8">
        <v>181</v>
      </c>
      <c r="G48" s="8">
        <f t="shared" si="6"/>
        <v>-69</v>
      </c>
      <c r="H48" s="14">
        <f t="shared" si="7"/>
        <v>-0.24909747292418771</v>
      </c>
      <c r="I48" s="8">
        <f t="shared" si="8"/>
        <v>-27</v>
      </c>
      <c r="J48" s="14">
        <f t="shared" si="9"/>
        <v>-0.12980769230769232</v>
      </c>
      <c r="K48" s="8">
        <f t="shared" si="10"/>
        <v>-96</v>
      </c>
      <c r="L48" s="14">
        <f t="shared" si="11"/>
        <v>-0.34657039711191334</v>
      </c>
    </row>
    <row r="49" spans="1:12" customFormat="1" x14ac:dyDescent="0.25">
      <c r="A49" s="6" t="s">
        <v>70</v>
      </c>
      <c r="B49" s="8">
        <v>1444</v>
      </c>
      <c r="C49" s="8">
        <v>1519</v>
      </c>
      <c r="D49" s="8">
        <v>1658</v>
      </c>
      <c r="E49" s="8">
        <v>2033</v>
      </c>
      <c r="G49" s="8">
        <f t="shared" si="6"/>
        <v>139</v>
      </c>
      <c r="H49" s="14">
        <f t="shared" si="7"/>
        <v>9.1507570770243588E-2</v>
      </c>
      <c r="I49" s="8">
        <f t="shared" si="8"/>
        <v>375</v>
      </c>
      <c r="J49" s="14">
        <f t="shared" si="9"/>
        <v>0.22617611580217128</v>
      </c>
      <c r="K49" s="8">
        <f t="shared" si="10"/>
        <v>514</v>
      </c>
      <c r="L49" s="14">
        <f t="shared" si="11"/>
        <v>0.33838051349572085</v>
      </c>
    </row>
    <row r="50" spans="1:12" customFormat="1" x14ac:dyDescent="0.25">
      <c r="A50" s="6" t="s">
        <v>71</v>
      </c>
      <c r="B50" s="8">
        <v>166</v>
      </c>
      <c r="C50" s="8">
        <v>144</v>
      </c>
      <c r="D50" s="8">
        <v>105</v>
      </c>
      <c r="E50" s="8">
        <v>78</v>
      </c>
      <c r="G50" s="8">
        <f t="shared" si="6"/>
        <v>-39</v>
      </c>
      <c r="H50" s="14">
        <f t="shared" si="7"/>
        <v>-0.27083333333333331</v>
      </c>
      <c r="I50" s="8">
        <f t="shared" si="8"/>
        <v>-27</v>
      </c>
      <c r="J50" s="14">
        <f t="shared" si="9"/>
        <v>-0.25714285714285712</v>
      </c>
      <c r="K50" s="8">
        <f t="shared" si="10"/>
        <v>-66</v>
      </c>
      <c r="L50" s="14">
        <f t="shared" si="11"/>
        <v>-0.45833333333333331</v>
      </c>
    </row>
    <row r="51" spans="1:12" customFormat="1" x14ac:dyDescent="0.25">
      <c r="A51" s="6" t="s">
        <v>72</v>
      </c>
      <c r="B51" s="8">
        <v>237</v>
      </c>
      <c r="C51" s="8">
        <v>233</v>
      </c>
      <c r="D51" s="8">
        <v>246</v>
      </c>
      <c r="E51" s="8">
        <v>152</v>
      </c>
      <c r="G51" s="8">
        <f t="shared" si="6"/>
        <v>13</v>
      </c>
      <c r="H51" s="14">
        <f t="shared" si="7"/>
        <v>5.5793991416309016E-2</v>
      </c>
      <c r="I51" s="8">
        <f t="shared" si="8"/>
        <v>-94</v>
      </c>
      <c r="J51" s="14">
        <f t="shared" si="9"/>
        <v>-0.38211382113821141</v>
      </c>
      <c r="K51" s="8">
        <f t="shared" si="10"/>
        <v>-81</v>
      </c>
      <c r="L51" s="14">
        <f t="shared" si="11"/>
        <v>-0.34763948497854075</v>
      </c>
    </row>
    <row r="52" spans="1:12" customFormat="1" x14ac:dyDescent="0.25">
      <c r="A52" s="6" t="s">
        <v>73</v>
      </c>
      <c r="B52" s="8">
        <v>45</v>
      </c>
      <c r="C52" s="8">
        <v>25</v>
      </c>
      <c r="D52" s="8">
        <v>36</v>
      </c>
      <c r="E52" s="8">
        <v>35</v>
      </c>
      <c r="G52" s="8">
        <f t="shared" si="6"/>
        <v>11</v>
      </c>
      <c r="H52" s="14">
        <f t="shared" si="7"/>
        <v>0.44</v>
      </c>
      <c r="I52" s="8">
        <f t="shared" si="8"/>
        <v>-1</v>
      </c>
      <c r="J52" s="14">
        <f t="shared" si="9"/>
        <v>-2.7777777777777776E-2</v>
      </c>
      <c r="K52" s="8">
        <f t="shared" si="10"/>
        <v>10</v>
      </c>
      <c r="L52" s="14">
        <f t="shared" si="11"/>
        <v>0.4</v>
      </c>
    </row>
    <row r="53" spans="1:12" customFormat="1" x14ac:dyDescent="0.25">
      <c r="A53" s="6" t="s">
        <v>74</v>
      </c>
      <c r="B53" s="8">
        <v>4</v>
      </c>
      <c r="C53" s="8">
        <v>4</v>
      </c>
      <c r="D53" s="8">
        <v>4</v>
      </c>
      <c r="E53" s="8">
        <v>8</v>
      </c>
      <c r="G53" s="8">
        <f t="shared" si="6"/>
        <v>0</v>
      </c>
      <c r="H53" s="14">
        <f t="shared" si="7"/>
        <v>0</v>
      </c>
      <c r="I53" s="8">
        <f t="shared" si="8"/>
        <v>4</v>
      </c>
      <c r="J53" s="14">
        <f t="shared" si="9"/>
        <v>1</v>
      </c>
      <c r="K53" s="8">
        <f t="shared" si="10"/>
        <v>4</v>
      </c>
      <c r="L53" s="14">
        <f t="shared" si="11"/>
        <v>1</v>
      </c>
    </row>
    <row r="54" spans="1:12" customFormat="1" x14ac:dyDescent="0.25">
      <c r="A54" s="6" t="s">
        <v>75</v>
      </c>
      <c r="B54" s="8">
        <v>2</v>
      </c>
      <c r="C54" s="8">
        <v>1</v>
      </c>
      <c r="D54" s="8">
        <v>0</v>
      </c>
      <c r="E54" s="8">
        <v>7</v>
      </c>
      <c r="G54" s="8">
        <f t="shared" si="6"/>
        <v>-1</v>
      </c>
      <c r="H54" s="14">
        <f t="shared" si="7"/>
        <v>-1</v>
      </c>
      <c r="I54" s="8">
        <f t="shared" si="8"/>
        <v>7</v>
      </c>
      <c r="J54" s="14">
        <f t="shared" si="9"/>
        <v>0</v>
      </c>
      <c r="K54" s="8">
        <f t="shared" si="10"/>
        <v>6</v>
      </c>
      <c r="L54" s="14">
        <f t="shared" si="11"/>
        <v>6</v>
      </c>
    </row>
    <row r="55" spans="1:12" customFormat="1" x14ac:dyDescent="0.25">
      <c r="A55" s="6" t="s">
        <v>76</v>
      </c>
      <c r="B55" s="8">
        <v>0</v>
      </c>
      <c r="C55" s="8">
        <v>0</v>
      </c>
      <c r="D55" s="8">
        <v>0</v>
      </c>
      <c r="E55" s="8">
        <v>0</v>
      </c>
      <c r="G55" s="8">
        <f t="shared" si="6"/>
        <v>0</v>
      </c>
      <c r="H55" s="14">
        <f t="shared" si="7"/>
        <v>0</v>
      </c>
      <c r="I55" s="8">
        <f t="shared" si="8"/>
        <v>0</v>
      </c>
      <c r="J55" s="14">
        <f t="shared" si="9"/>
        <v>0</v>
      </c>
      <c r="K55" s="8">
        <f t="shared" si="10"/>
        <v>0</v>
      </c>
      <c r="L55" s="14">
        <f t="shared" si="11"/>
        <v>0</v>
      </c>
    </row>
    <row r="56" spans="1:12" customFormat="1" x14ac:dyDescent="0.25">
      <c r="A56" s="6" t="s">
        <v>77</v>
      </c>
      <c r="B56" s="8">
        <v>0</v>
      </c>
      <c r="C56" s="8">
        <v>0</v>
      </c>
      <c r="D56" s="8">
        <v>0</v>
      </c>
      <c r="E56" s="8">
        <v>0</v>
      </c>
      <c r="G56" s="8">
        <f t="shared" si="6"/>
        <v>0</v>
      </c>
      <c r="H56" s="14">
        <f t="shared" si="7"/>
        <v>0</v>
      </c>
      <c r="I56" s="8">
        <f t="shared" si="8"/>
        <v>0</v>
      </c>
      <c r="J56" s="14">
        <f t="shared" si="9"/>
        <v>0</v>
      </c>
      <c r="K56" s="8">
        <f t="shared" si="10"/>
        <v>0</v>
      </c>
      <c r="L56" s="14">
        <f t="shared" si="11"/>
        <v>0</v>
      </c>
    </row>
    <row r="57" spans="1:12" customFormat="1" x14ac:dyDescent="0.25">
      <c r="A57" s="6" t="s">
        <v>78</v>
      </c>
      <c r="B57" s="8">
        <v>7</v>
      </c>
      <c r="C57" s="8">
        <v>12</v>
      </c>
      <c r="D57" s="8">
        <v>9</v>
      </c>
      <c r="E57" s="8">
        <v>4</v>
      </c>
      <c r="G57" s="8">
        <f t="shared" si="6"/>
        <v>-3</v>
      </c>
      <c r="H57" s="14">
        <f t="shared" si="7"/>
        <v>-0.25</v>
      </c>
      <c r="I57" s="8">
        <f t="shared" si="8"/>
        <v>-5</v>
      </c>
      <c r="J57" s="14">
        <f t="shared" si="9"/>
        <v>-0.55555555555555558</v>
      </c>
      <c r="K57" s="8">
        <f t="shared" si="10"/>
        <v>-8</v>
      </c>
      <c r="L57" s="14">
        <f t="shared" si="11"/>
        <v>-0.66666666666666663</v>
      </c>
    </row>
    <row r="58" spans="1:12" customFormat="1" x14ac:dyDescent="0.25">
      <c r="A58" s="6" t="s">
        <v>79</v>
      </c>
      <c r="B58" s="8">
        <v>8</v>
      </c>
      <c r="C58" s="8">
        <v>12</v>
      </c>
      <c r="D58" s="8">
        <v>8</v>
      </c>
      <c r="E58" s="8">
        <v>5</v>
      </c>
      <c r="G58" s="8">
        <f t="shared" si="6"/>
        <v>-4</v>
      </c>
      <c r="H58" s="14">
        <f t="shared" si="7"/>
        <v>-0.33333333333333331</v>
      </c>
      <c r="I58" s="8">
        <f t="shared" si="8"/>
        <v>-3</v>
      </c>
      <c r="J58" s="14">
        <f t="shared" si="9"/>
        <v>-0.375</v>
      </c>
      <c r="K58" s="8">
        <f t="shared" si="10"/>
        <v>-7</v>
      </c>
      <c r="L58" s="14">
        <f t="shared" si="11"/>
        <v>-0.58333333333333337</v>
      </c>
    </row>
    <row r="59" spans="1:12" customFormat="1" x14ac:dyDescent="0.25">
      <c r="A59" s="6" t="s">
        <v>80</v>
      </c>
      <c r="B59" s="8">
        <v>0</v>
      </c>
      <c r="C59" s="8">
        <v>0</v>
      </c>
      <c r="D59" s="8">
        <v>0</v>
      </c>
      <c r="E59" s="8">
        <v>0</v>
      </c>
      <c r="G59" s="8">
        <f t="shared" si="6"/>
        <v>0</v>
      </c>
      <c r="H59" s="14">
        <f t="shared" si="7"/>
        <v>0</v>
      </c>
      <c r="I59" s="8">
        <f t="shared" si="8"/>
        <v>0</v>
      </c>
      <c r="J59" s="14">
        <f t="shared" si="9"/>
        <v>0</v>
      </c>
      <c r="K59" s="8">
        <f t="shared" si="10"/>
        <v>0</v>
      </c>
      <c r="L59" s="14">
        <f t="shared" si="11"/>
        <v>0</v>
      </c>
    </row>
    <row r="60" spans="1:12" x14ac:dyDescent="0.25">
      <c r="A60" s="22" t="s">
        <v>85</v>
      </c>
      <c r="B60" s="20">
        <f>SUM(B3:B59)</f>
        <v>31868</v>
      </c>
      <c r="C60" s="23">
        <f>SUM(C3:C59)</f>
        <v>29192</v>
      </c>
      <c r="D60" s="23">
        <f>SUM(D3:D59)</f>
        <v>24426</v>
      </c>
      <c r="E60" s="23">
        <f>SUM(E3:E59)</f>
        <v>18267</v>
      </c>
      <c r="F60" s="25"/>
      <c r="G60" s="23">
        <f t="shared" si="6"/>
        <v>-4766</v>
      </c>
      <c r="H60" s="21">
        <f t="shared" si="7"/>
        <v>-0.16326390791997808</v>
      </c>
      <c r="I60" s="23">
        <f t="shared" si="8"/>
        <v>-6159</v>
      </c>
      <c r="J60" s="21">
        <f t="shared" si="9"/>
        <v>-0.25214934905428643</v>
      </c>
      <c r="K60" s="23">
        <f t="shared" si="10"/>
        <v>-10925</v>
      </c>
      <c r="L60" s="21">
        <f t="shared" si="11"/>
        <v>-0.37424636886818308</v>
      </c>
    </row>
  </sheetData>
  <mergeCells count="3">
    <mergeCell ref="G1:H1"/>
    <mergeCell ref="I1:J1"/>
    <mergeCell ref="K1:L1"/>
  </mergeCells>
  <conditionalFormatting sqref="H3:H59">
    <cfRule type="cellIs" dxfId="234" priority="34" operator="lessThan">
      <formula>-0.2</formula>
    </cfRule>
    <cfRule type="cellIs" dxfId="233" priority="35" operator="between">
      <formula>-0.1</formula>
      <formula>-0.1999</formula>
    </cfRule>
  </conditionalFormatting>
  <conditionalFormatting sqref="H3:H59">
    <cfRule type="cellIs" dxfId="232" priority="31" operator="greaterThan">
      <formula>0.2</formula>
    </cfRule>
    <cfRule type="cellIs" dxfId="231" priority="32" operator="between">
      <formula>0.1</formula>
      <formula>0.1999</formula>
    </cfRule>
    <cfRule type="cellIs" dxfId="230" priority="33" operator="greaterThan">
      <formula>0</formula>
    </cfRule>
    <cfRule type="cellIs" dxfId="229" priority="36" operator="lessThan">
      <formula>0</formula>
    </cfRule>
  </conditionalFormatting>
  <conditionalFormatting sqref="J3:J59">
    <cfRule type="cellIs" dxfId="228" priority="28" operator="lessThan">
      <formula>-0.2</formula>
    </cfRule>
    <cfRule type="cellIs" dxfId="227" priority="29" operator="between">
      <formula>-0.1</formula>
      <formula>-0.1999</formula>
    </cfRule>
  </conditionalFormatting>
  <conditionalFormatting sqref="J3:J59">
    <cfRule type="cellIs" dxfId="226" priority="25" operator="greaterThan">
      <formula>0.2</formula>
    </cfRule>
    <cfRule type="cellIs" dxfId="225" priority="26" operator="between">
      <formula>0.1</formula>
      <formula>0.1999</formula>
    </cfRule>
    <cfRule type="cellIs" dxfId="224" priority="27" operator="greaterThan">
      <formula>0</formula>
    </cfRule>
    <cfRule type="cellIs" dxfId="223" priority="30" operator="lessThan">
      <formula>0</formula>
    </cfRule>
  </conditionalFormatting>
  <conditionalFormatting sqref="L3:L59">
    <cfRule type="cellIs" dxfId="222" priority="22" operator="lessThan">
      <formula>-0.2</formula>
    </cfRule>
    <cfRule type="cellIs" dxfId="221" priority="23" operator="between">
      <formula>-0.1</formula>
      <formula>-0.1999</formula>
    </cfRule>
  </conditionalFormatting>
  <conditionalFormatting sqref="L3:L59">
    <cfRule type="cellIs" dxfId="220" priority="19" operator="greaterThan">
      <formula>0.2</formula>
    </cfRule>
    <cfRule type="cellIs" dxfId="219" priority="20" operator="between">
      <formula>0.1</formula>
      <formula>0.1999</formula>
    </cfRule>
    <cfRule type="cellIs" dxfId="218" priority="21" operator="greaterThan">
      <formula>0</formula>
    </cfRule>
    <cfRule type="cellIs" dxfId="217" priority="24" operator="lessThan">
      <formula>0</formula>
    </cfRule>
  </conditionalFormatting>
  <conditionalFormatting sqref="H60">
    <cfRule type="cellIs" dxfId="216" priority="16" operator="lessThan">
      <formula>-0.2</formula>
    </cfRule>
    <cfRule type="cellIs" dxfId="215" priority="17" operator="between">
      <formula>-0.1</formula>
      <formula>-0.1999</formula>
    </cfRule>
  </conditionalFormatting>
  <conditionalFormatting sqref="H60">
    <cfRule type="cellIs" dxfId="214" priority="13" operator="greaterThan">
      <formula>0.2</formula>
    </cfRule>
    <cfRule type="cellIs" dxfId="213" priority="14" operator="between">
      <formula>0.1</formula>
      <formula>0.1999</formula>
    </cfRule>
    <cfRule type="cellIs" dxfId="212" priority="15" operator="greaterThan">
      <formula>0</formula>
    </cfRule>
    <cfRule type="cellIs" dxfId="211" priority="18" operator="lessThan">
      <formula>0</formula>
    </cfRule>
  </conditionalFormatting>
  <conditionalFormatting sqref="J60">
    <cfRule type="cellIs" dxfId="210" priority="10" operator="lessThan">
      <formula>-0.2</formula>
    </cfRule>
    <cfRule type="cellIs" dxfId="209" priority="11" operator="between">
      <formula>-0.1</formula>
      <formula>-0.1999</formula>
    </cfRule>
  </conditionalFormatting>
  <conditionalFormatting sqref="J60">
    <cfRule type="cellIs" dxfId="208" priority="7" operator="greaterThan">
      <formula>0.2</formula>
    </cfRule>
    <cfRule type="cellIs" dxfId="207" priority="8" operator="between">
      <formula>0.1</formula>
      <formula>0.1999</formula>
    </cfRule>
    <cfRule type="cellIs" dxfId="206" priority="9" operator="greaterThan">
      <formula>0</formula>
    </cfRule>
    <cfRule type="cellIs" dxfId="205" priority="12" operator="lessThan">
      <formula>0</formula>
    </cfRule>
  </conditionalFormatting>
  <conditionalFormatting sqref="L60">
    <cfRule type="cellIs" dxfId="204" priority="4" operator="lessThan">
      <formula>-0.2</formula>
    </cfRule>
    <cfRule type="cellIs" dxfId="203" priority="5" operator="between">
      <formula>-0.1</formula>
      <formula>-0.1999</formula>
    </cfRule>
  </conditionalFormatting>
  <conditionalFormatting sqref="L60">
    <cfRule type="cellIs" dxfId="202" priority="1" operator="greaterThan">
      <formula>0.2</formula>
    </cfRule>
    <cfRule type="cellIs" dxfId="201" priority="2" operator="between">
      <formula>0.1</formula>
      <formula>0.1999</formula>
    </cfRule>
    <cfRule type="cellIs" dxfId="200" priority="3" operator="greaterThan">
      <formula>0</formula>
    </cfRule>
    <cfRule type="cellIs" dxfId="199" priority="6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D3F05-BE1C-4978-9E75-65848375F566}">
  <sheetPr>
    <tabColor theme="0" tint="-0.34998626667073579"/>
  </sheetPr>
  <dimension ref="A1:M709"/>
  <sheetViews>
    <sheetView workbookViewId="0">
      <pane xSplit="1" ySplit="2" topLeftCell="B3" activePane="bottomRight" state="frozenSplit"/>
      <selection pane="topRight" activeCell="D1" sqref="D1"/>
      <selection pane="bottomLeft" activeCell="A10" sqref="A10"/>
      <selection pane="bottomRight" activeCell="A10" sqref="A10"/>
    </sheetView>
  </sheetViews>
  <sheetFormatPr defaultRowHeight="15" x14ac:dyDescent="0.25"/>
  <cols>
    <col min="1" max="1" width="66.28515625" style="6" bestFit="1" customWidth="1"/>
    <col min="2" max="2" width="23.7109375" style="6" bestFit="1" customWidth="1"/>
    <col min="3" max="3" width="23.7109375" style="6" customWidth="1"/>
    <col min="4" max="6" width="20" style="17" customWidth="1"/>
    <col min="8" max="8" width="9.140625" style="1"/>
    <col min="9" max="9" width="10.28515625" style="1" customWidth="1"/>
    <col min="10" max="10" width="9.140625" style="1"/>
    <col min="11" max="11" width="10.5703125" style="1" customWidth="1"/>
    <col min="12" max="12" width="9.140625" style="1"/>
    <col min="13" max="13" width="11.42578125" style="1" customWidth="1"/>
  </cols>
  <sheetData>
    <row r="1" spans="1:13" s="2" customFormat="1" ht="30" customHeight="1" x14ac:dyDescent="0.25">
      <c r="A1" s="6"/>
      <c r="B1" s="6"/>
      <c r="C1" s="6"/>
      <c r="D1" s="6"/>
      <c r="E1" s="6"/>
      <c r="F1" s="6"/>
      <c r="H1" s="83" t="s">
        <v>89</v>
      </c>
      <c r="I1" s="83"/>
      <c r="J1" s="83" t="s">
        <v>86</v>
      </c>
      <c r="K1" s="83"/>
      <c r="L1" s="84" t="s">
        <v>90</v>
      </c>
      <c r="M1" s="84"/>
    </row>
    <row r="2" spans="1:13" s="88" customFormat="1" ht="30" x14ac:dyDescent="0.25">
      <c r="A2" s="87" t="s">
        <v>81</v>
      </c>
      <c r="B2" s="87" t="s">
        <v>23</v>
      </c>
      <c r="C2" s="87" t="s">
        <v>95</v>
      </c>
      <c r="D2" s="87" t="s">
        <v>84</v>
      </c>
      <c r="E2" s="87" t="s">
        <v>83</v>
      </c>
      <c r="F2" s="87" t="s">
        <v>82</v>
      </c>
      <c r="H2" s="89" t="s">
        <v>87</v>
      </c>
      <c r="I2" s="89" t="s">
        <v>88</v>
      </c>
      <c r="J2" s="89" t="s">
        <v>87</v>
      </c>
      <c r="K2" s="89" t="s">
        <v>88</v>
      </c>
      <c r="L2" s="89" t="s">
        <v>87</v>
      </c>
      <c r="M2" s="89" t="s">
        <v>88</v>
      </c>
    </row>
    <row r="3" spans="1:13" x14ac:dyDescent="0.25">
      <c r="A3" s="6" t="s">
        <v>12</v>
      </c>
      <c r="B3" s="6" t="s">
        <v>24</v>
      </c>
      <c r="C3" s="8">
        <v>252</v>
      </c>
      <c r="D3" s="8">
        <v>236</v>
      </c>
      <c r="E3" s="8">
        <v>208</v>
      </c>
      <c r="F3" s="8">
        <v>170</v>
      </c>
      <c r="H3" s="8">
        <f t="shared" ref="H3:H34" si="0">E3-D3</f>
        <v>-28</v>
      </c>
      <c r="I3" s="14">
        <f>IF(D3&gt;0, H3/D3, 0)</f>
        <v>-0.11864406779661017</v>
      </c>
      <c r="J3" s="8">
        <f t="shared" ref="J3:J34" si="1">F3-E3</f>
        <v>-38</v>
      </c>
      <c r="K3" s="14">
        <f>IF(E3&gt;0, J3/E3, 0)</f>
        <v>-0.18269230769230768</v>
      </c>
      <c r="L3" s="8">
        <f t="shared" ref="L3:L34" si="2">F3-D3</f>
        <v>-66</v>
      </c>
      <c r="M3" s="14">
        <f>IF(D3&gt;0, L3/D3, 0)</f>
        <v>-0.27966101694915252</v>
      </c>
    </row>
    <row r="4" spans="1:13" x14ac:dyDescent="0.25">
      <c r="A4" s="6" t="s">
        <v>12</v>
      </c>
      <c r="B4" s="6" t="s">
        <v>25</v>
      </c>
      <c r="C4" s="8">
        <v>22</v>
      </c>
      <c r="D4" s="8">
        <v>26</v>
      </c>
      <c r="E4" s="8">
        <v>11</v>
      </c>
      <c r="F4" s="8">
        <v>12</v>
      </c>
      <c r="H4" s="8">
        <f t="shared" si="0"/>
        <v>-15</v>
      </c>
      <c r="I4" s="14">
        <f t="shared" ref="I4:I60" si="3">IF(D4&gt;0, H4/D4, 0)</f>
        <v>-0.57692307692307687</v>
      </c>
      <c r="J4" s="8">
        <f t="shared" si="1"/>
        <v>1</v>
      </c>
      <c r="K4" s="14">
        <f t="shared" ref="K4:K60" si="4">IF(E4&gt;0, J4/E4, 0)</f>
        <v>9.0909090909090912E-2</v>
      </c>
      <c r="L4" s="8">
        <f t="shared" si="2"/>
        <v>-14</v>
      </c>
      <c r="M4" s="14">
        <f t="shared" ref="M4:M60" si="5">IF(D4&gt;0, L4/D4, 0)</f>
        <v>-0.53846153846153844</v>
      </c>
    </row>
    <row r="5" spans="1:13" x14ac:dyDescent="0.25">
      <c r="A5" s="6" t="s">
        <v>12</v>
      </c>
      <c r="B5" s="6" t="s">
        <v>26</v>
      </c>
      <c r="C5" s="8">
        <v>502</v>
      </c>
      <c r="D5" s="8">
        <v>675</v>
      </c>
      <c r="E5" s="8">
        <v>637</v>
      </c>
      <c r="F5" s="8">
        <v>637</v>
      </c>
      <c r="H5" s="8">
        <f t="shared" si="0"/>
        <v>-38</v>
      </c>
      <c r="I5" s="14">
        <f t="shared" si="3"/>
        <v>-5.6296296296296296E-2</v>
      </c>
      <c r="J5" s="8">
        <f t="shared" si="1"/>
        <v>0</v>
      </c>
      <c r="K5" s="14">
        <f t="shared" si="4"/>
        <v>0</v>
      </c>
      <c r="L5" s="8">
        <f t="shared" si="2"/>
        <v>-38</v>
      </c>
      <c r="M5" s="14">
        <f t="shared" si="5"/>
        <v>-5.6296296296296296E-2</v>
      </c>
    </row>
    <row r="6" spans="1:13" x14ac:dyDescent="0.25">
      <c r="A6" s="6" t="s">
        <v>12</v>
      </c>
      <c r="B6" s="6" t="s">
        <v>27</v>
      </c>
      <c r="C6" s="8">
        <v>188</v>
      </c>
      <c r="D6" s="8">
        <v>165</v>
      </c>
      <c r="E6" s="8">
        <v>157</v>
      </c>
      <c r="F6" s="8">
        <v>99</v>
      </c>
      <c r="H6" s="8">
        <f t="shared" si="0"/>
        <v>-8</v>
      </c>
      <c r="I6" s="14">
        <f t="shared" si="3"/>
        <v>-4.8484848484848485E-2</v>
      </c>
      <c r="J6" s="8">
        <f t="shared" si="1"/>
        <v>-58</v>
      </c>
      <c r="K6" s="14">
        <f t="shared" si="4"/>
        <v>-0.36942675159235666</v>
      </c>
      <c r="L6" s="8">
        <f t="shared" si="2"/>
        <v>-66</v>
      </c>
      <c r="M6" s="14">
        <f t="shared" si="5"/>
        <v>-0.4</v>
      </c>
    </row>
    <row r="7" spans="1:13" x14ac:dyDescent="0.25">
      <c r="A7" s="6" t="s">
        <v>12</v>
      </c>
      <c r="B7" s="6" t="s">
        <v>28</v>
      </c>
      <c r="C7" s="8">
        <v>5582</v>
      </c>
      <c r="D7" s="8">
        <v>6105</v>
      </c>
      <c r="E7" s="8">
        <v>5303</v>
      </c>
      <c r="F7" s="8">
        <v>3077</v>
      </c>
      <c r="H7" s="8">
        <f t="shared" si="0"/>
        <v>-802</v>
      </c>
      <c r="I7" s="14">
        <f t="shared" si="3"/>
        <v>-0.13136773136773136</v>
      </c>
      <c r="J7" s="8">
        <f t="shared" si="1"/>
        <v>-2226</v>
      </c>
      <c r="K7" s="14">
        <f t="shared" si="4"/>
        <v>-0.41976239864227793</v>
      </c>
      <c r="L7" s="8">
        <f t="shared" si="2"/>
        <v>-3028</v>
      </c>
      <c r="M7" s="14">
        <f t="shared" si="5"/>
        <v>-0.49598689598689599</v>
      </c>
    </row>
    <row r="8" spans="1:13" x14ac:dyDescent="0.25">
      <c r="A8" s="6" t="s">
        <v>12</v>
      </c>
      <c r="B8" s="6" t="s">
        <v>29</v>
      </c>
      <c r="C8" s="8">
        <v>227</v>
      </c>
      <c r="D8" s="8">
        <v>158</v>
      </c>
      <c r="E8" s="8">
        <v>125</v>
      </c>
      <c r="F8" s="8">
        <v>65</v>
      </c>
      <c r="H8" s="8">
        <f t="shared" si="0"/>
        <v>-33</v>
      </c>
      <c r="I8" s="14">
        <f t="shared" si="3"/>
        <v>-0.20886075949367089</v>
      </c>
      <c r="J8" s="8">
        <f t="shared" si="1"/>
        <v>-60</v>
      </c>
      <c r="K8" s="14">
        <f t="shared" si="4"/>
        <v>-0.48</v>
      </c>
      <c r="L8" s="8">
        <f t="shared" si="2"/>
        <v>-93</v>
      </c>
      <c r="M8" s="14">
        <f t="shared" si="5"/>
        <v>-0.58860759493670889</v>
      </c>
    </row>
    <row r="9" spans="1:13" x14ac:dyDescent="0.25">
      <c r="A9" s="6" t="s">
        <v>12</v>
      </c>
      <c r="B9" s="6" t="s">
        <v>30</v>
      </c>
      <c r="C9" s="8">
        <v>27</v>
      </c>
      <c r="D9" s="8">
        <v>0</v>
      </c>
      <c r="E9" s="8">
        <v>57</v>
      </c>
      <c r="F9" s="8">
        <v>78</v>
      </c>
      <c r="H9" s="8">
        <f t="shared" si="0"/>
        <v>57</v>
      </c>
      <c r="I9" s="14">
        <f t="shared" si="3"/>
        <v>0</v>
      </c>
      <c r="J9" s="8">
        <f t="shared" si="1"/>
        <v>21</v>
      </c>
      <c r="K9" s="14">
        <f t="shared" si="4"/>
        <v>0.36842105263157893</v>
      </c>
      <c r="L9" s="8">
        <f t="shared" si="2"/>
        <v>78</v>
      </c>
      <c r="M9" s="14">
        <f t="shared" si="5"/>
        <v>0</v>
      </c>
    </row>
    <row r="10" spans="1:13" x14ac:dyDescent="0.25">
      <c r="A10" s="6" t="s">
        <v>12</v>
      </c>
      <c r="B10" s="6" t="s">
        <v>31</v>
      </c>
      <c r="C10" s="8">
        <v>19</v>
      </c>
      <c r="D10" s="8">
        <v>21</v>
      </c>
      <c r="E10" s="8">
        <v>29</v>
      </c>
      <c r="F10" s="8">
        <v>22</v>
      </c>
      <c r="H10" s="8">
        <f t="shared" si="0"/>
        <v>8</v>
      </c>
      <c r="I10" s="14">
        <f t="shared" si="3"/>
        <v>0.38095238095238093</v>
      </c>
      <c r="J10" s="8">
        <f t="shared" si="1"/>
        <v>-7</v>
      </c>
      <c r="K10" s="14">
        <f t="shared" si="4"/>
        <v>-0.2413793103448276</v>
      </c>
      <c r="L10" s="8">
        <f t="shared" si="2"/>
        <v>1</v>
      </c>
      <c r="M10" s="14">
        <f t="shared" si="5"/>
        <v>4.7619047619047616E-2</v>
      </c>
    </row>
    <row r="11" spans="1:13" x14ac:dyDescent="0.25">
      <c r="A11" s="6" t="s">
        <v>12</v>
      </c>
      <c r="B11" s="6" t="s">
        <v>32</v>
      </c>
      <c r="C11" s="8">
        <v>3282</v>
      </c>
      <c r="D11" s="8">
        <v>2898</v>
      </c>
      <c r="E11" s="8">
        <v>2528</v>
      </c>
      <c r="F11" s="8">
        <v>2540</v>
      </c>
      <c r="H11" s="8">
        <f t="shared" si="0"/>
        <v>-370</v>
      </c>
      <c r="I11" s="14">
        <f t="shared" si="3"/>
        <v>-0.12767425810904071</v>
      </c>
      <c r="J11" s="8">
        <f t="shared" si="1"/>
        <v>12</v>
      </c>
      <c r="K11" s="14">
        <f t="shared" si="4"/>
        <v>4.7468354430379748E-3</v>
      </c>
      <c r="L11" s="8">
        <f t="shared" si="2"/>
        <v>-358</v>
      </c>
      <c r="M11" s="14">
        <f t="shared" si="5"/>
        <v>-0.12353347135955832</v>
      </c>
    </row>
    <row r="12" spans="1:13" x14ac:dyDescent="0.25">
      <c r="A12" s="6" t="s">
        <v>12</v>
      </c>
      <c r="B12" s="6" t="s">
        <v>33</v>
      </c>
      <c r="C12" s="8">
        <v>875</v>
      </c>
      <c r="D12" s="8">
        <v>777</v>
      </c>
      <c r="E12" s="8">
        <v>644</v>
      </c>
      <c r="F12" s="8">
        <v>535</v>
      </c>
      <c r="H12" s="8">
        <f t="shared" si="0"/>
        <v>-133</v>
      </c>
      <c r="I12" s="14">
        <f t="shared" si="3"/>
        <v>-0.17117117117117117</v>
      </c>
      <c r="J12" s="8">
        <f t="shared" si="1"/>
        <v>-109</v>
      </c>
      <c r="K12" s="14">
        <f t="shared" si="4"/>
        <v>-0.16925465838509315</v>
      </c>
      <c r="L12" s="8">
        <f t="shared" si="2"/>
        <v>-242</v>
      </c>
      <c r="M12" s="14">
        <f t="shared" si="5"/>
        <v>-0.31145431145431146</v>
      </c>
    </row>
    <row r="13" spans="1:13" x14ac:dyDescent="0.25">
      <c r="A13" s="6" t="s">
        <v>12</v>
      </c>
      <c r="B13" s="6" t="s">
        <v>34</v>
      </c>
      <c r="C13" s="8">
        <v>2</v>
      </c>
      <c r="D13" s="8">
        <v>1</v>
      </c>
      <c r="E13" s="8">
        <v>0</v>
      </c>
      <c r="F13" s="8">
        <v>1</v>
      </c>
      <c r="H13" s="8">
        <f t="shared" si="0"/>
        <v>-1</v>
      </c>
      <c r="I13" s="14">
        <f t="shared" si="3"/>
        <v>-1</v>
      </c>
      <c r="J13" s="8">
        <f t="shared" si="1"/>
        <v>1</v>
      </c>
      <c r="K13" s="14">
        <f t="shared" si="4"/>
        <v>0</v>
      </c>
      <c r="L13" s="8">
        <f t="shared" si="2"/>
        <v>0</v>
      </c>
      <c r="M13" s="14">
        <f t="shared" si="5"/>
        <v>0</v>
      </c>
    </row>
    <row r="14" spans="1:13" x14ac:dyDescent="0.25">
      <c r="A14" s="6" t="s">
        <v>12</v>
      </c>
      <c r="B14" s="6" t="s">
        <v>35</v>
      </c>
      <c r="C14" s="8">
        <v>53</v>
      </c>
      <c r="D14" s="8">
        <v>73</v>
      </c>
      <c r="E14" s="8">
        <v>51</v>
      </c>
      <c r="F14" s="8">
        <v>15</v>
      </c>
      <c r="H14" s="8">
        <f t="shared" si="0"/>
        <v>-22</v>
      </c>
      <c r="I14" s="14">
        <f t="shared" si="3"/>
        <v>-0.30136986301369861</v>
      </c>
      <c r="J14" s="8">
        <f t="shared" si="1"/>
        <v>-36</v>
      </c>
      <c r="K14" s="14">
        <f t="shared" si="4"/>
        <v>-0.70588235294117652</v>
      </c>
      <c r="L14" s="8">
        <f t="shared" si="2"/>
        <v>-58</v>
      </c>
      <c r="M14" s="14">
        <f t="shared" si="5"/>
        <v>-0.79452054794520544</v>
      </c>
    </row>
    <row r="15" spans="1:13" x14ac:dyDescent="0.25">
      <c r="A15" s="6" t="s">
        <v>12</v>
      </c>
      <c r="B15" s="6" t="s">
        <v>36</v>
      </c>
      <c r="C15" s="8">
        <v>498</v>
      </c>
      <c r="D15" s="8">
        <v>507</v>
      </c>
      <c r="E15" s="8">
        <v>431</v>
      </c>
      <c r="F15" s="8">
        <v>313</v>
      </c>
      <c r="H15" s="8">
        <f t="shared" si="0"/>
        <v>-76</v>
      </c>
      <c r="I15" s="14">
        <f t="shared" si="3"/>
        <v>-0.14990138067061143</v>
      </c>
      <c r="J15" s="8">
        <f t="shared" si="1"/>
        <v>-118</v>
      </c>
      <c r="K15" s="14">
        <f t="shared" si="4"/>
        <v>-0.27378190255220419</v>
      </c>
      <c r="L15" s="8">
        <f t="shared" si="2"/>
        <v>-194</v>
      </c>
      <c r="M15" s="14">
        <f t="shared" si="5"/>
        <v>-0.38264299802761342</v>
      </c>
    </row>
    <row r="16" spans="1:13" x14ac:dyDescent="0.25">
      <c r="A16" s="6" t="s">
        <v>12</v>
      </c>
      <c r="B16" s="6" t="s">
        <v>37</v>
      </c>
      <c r="C16" s="8">
        <v>538</v>
      </c>
      <c r="D16" s="8">
        <v>423</v>
      </c>
      <c r="E16" s="8">
        <v>412</v>
      </c>
      <c r="F16" s="8">
        <v>368</v>
      </c>
      <c r="H16" s="8">
        <f t="shared" si="0"/>
        <v>-11</v>
      </c>
      <c r="I16" s="14">
        <f t="shared" si="3"/>
        <v>-2.6004728132387706E-2</v>
      </c>
      <c r="J16" s="8">
        <f t="shared" si="1"/>
        <v>-44</v>
      </c>
      <c r="K16" s="14">
        <f t="shared" si="4"/>
        <v>-0.10679611650485436</v>
      </c>
      <c r="L16" s="8">
        <f t="shared" si="2"/>
        <v>-55</v>
      </c>
      <c r="M16" s="14">
        <f t="shared" si="5"/>
        <v>-0.13002364066193853</v>
      </c>
    </row>
    <row r="17" spans="1:13" x14ac:dyDescent="0.25">
      <c r="A17" s="6" t="s">
        <v>12</v>
      </c>
      <c r="B17" s="6" t="s">
        <v>38</v>
      </c>
      <c r="C17" s="8">
        <v>37</v>
      </c>
      <c r="D17" s="8">
        <v>32</v>
      </c>
      <c r="E17" s="8">
        <v>28</v>
      </c>
      <c r="F17" s="8">
        <v>37</v>
      </c>
      <c r="H17" s="8">
        <f t="shared" si="0"/>
        <v>-4</v>
      </c>
      <c r="I17" s="14">
        <f t="shared" si="3"/>
        <v>-0.125</v>
      </c>
      <c r="J17" s="8">
        <f t="shared" si="1"/>
        <v>9</v>
      </c>
      <c r="K17" s="14">
        <f t="shared" si="4"/>
        <v>0.32142857142857145</v>
      </c>
      <c r="L17" s="8">
        <f t="shared" si="2"/>
        <v>5</v>
      </c>
      <c r="M17" s="14">
        <f t="shared" si="5"/>
        <v>0.15625</v>
      </c>
    </row>
    <row r="18" spans="1:13" x14ac:dyDescent="0.25">
      <c r="A18" s="6" t="s">
        <v>12</v>
      </c>
      <c r="B18" s="6" t="s">
        <v>39</v>
      </c>
      <c r="C18" s="8">
        <v>23</v>
      </c>
      <c r="D18" s="8">
        <v>0</v>
      </c>
      <c r="E18" s="8">
        <v>0</v>
      </c>
      <c r="F18" s="8">
        <v>220</v>
      </c>
      <c r="H18" s="8">
        <f t="shared" si="0"/>
        <v>0</v>
      </c>
      <c r="I18" s="14">
        <f t="shared" si="3"/>
        <v>0</v>
      </c>
      <c r="J18" s="8">
        <f t="shared" si="1"/>
        <v>220</v>
      </c>
      <c r="K18" s="14">
        <f t="shared" si="4"/>
        <v>0</v>
      </c>
      <c r="L18" s="8">
        <f t="shared" si="2"/>
        <v>220</v>
      </c>
      <c r="M18" s="14">
        <f t="shared" si="5"/>
        <v>0</v>
      </c>
    </row>
    <row r="19" spans="1:13" x14ac:dyDescent="0.25">
      <c r="A19" s="6" t="s">
        <v>12</v>
      </c>
      <c r="B19" s="6" t="s">
        <v>40</v>
      </c>
      <c r="C19" s="8">
        <v>579</v>
      </c>
      <c r="D19" s="8">
        <v>431</v>
      </c>
      <c r="E19" s="8">
        <v>299</v>
      </c>
      <c r="F19" s="8">
        <v>129</v>
      </c>
      <c r="H19" s="8">
        <f t="shared" si="0"/>
        <v>-132</v>
      </c>
      <c r="I19" s="14">
        <f t="shared" si="3"/>
        <v>-0.30626450116009279</v>
      </c>
      <c r="J19" s="8">
        <f t="shared" si="1"/>
        <v>-170</v>
      </c>
      <c r="K19" s="14">
        <f t="shared" si="4"/>
        <v>-0.56856187290969895</v>
      </c>
      <c r="L19" s="8">
        <f t="shared" si="2"/>
        <v>-302</v>
      </c>
      <c r="M19" s="14">
        <f t="shared" si="5"/>
        <v>-0.70069605568445481</v>
      </c>
    </row>
    <row r="20" spans="1:13" x14ac:dyDescent="0.25">
      <c r="A20" s="6" t="s">
        <v>12</v>
      </c>
      <c r="B20" s="6" t="s">
        <v>41</v>
      </c>
      <c r="C20" s="8">
        <v>75</v>
      </c>
      <c r="D20" s="8">
        <v>59</v>
      </c>
      <c r="E20" s="8">
        <v>56</v>
      </c>
      <c r="F20" s="8">
        <v>34</v>
      </c>
      <c r="H20" s="8">
        <f t="shared" si="0"/>
        <v>-3</v>
      </c>
      <c r="I20" s="14">
        <f t="shared" si="3"/>
        <v>-5.0847457627118647E-2</v>
      </c>
      <c r="J20" s="8">
        <f t="shared" si="1"/>
        <v>-22</v>
      </c>
      <c r="K20" s="14">
        <f t="shared" si="4"/>
        <v>-0.39285714285714285</v>
      </c>
      <c r="L20" s="8">
        <f t="shared" si="2"/>
        <v>-25</v>
      </c>
      <c r="M20" s="14">
        <f t="shared" si="5"/>
        <v>-0.42372881355932202</v>
      </c>
    </row>
    <row r="21" spans="1:13" x14ac:dyDescent="0.25">
      <c r="A21" s="6" t="s">
        <v>12</v>
      </c>
      <c r="B21" s="6" t="s">
        <v>42</v>
      </c>
      <c r="C21" s="8">
        <v>70</v>
      </c>
      <c r="D21" s="8">
        <v>70</v>
      </c>
      <c r="E21" s="8">
        <v>43</v>
      </c>
      <c r="F21" s="8">
        <v>38</v>
      </c>
      <c r="H21" s="8">
        <f t="shared" si="0"/>
        <v>-27</v>
      </c>
      <c r="I21" s="14">
        <f t="shared" si="3"/>
        <v>-0.38571428571428573</v>
      </c>
      <c r="J21" s="8">
        <f t="shared" si="1"/>
        <v>-5</v>
      </c>
      <c r="K21" s="14">
        <f t="shared" si="4"/>
        <v>-0.11627906976744186</v>
      </c>
      <c r="L21" s="8">
        <f t="shared" si="2"/>
        <v>-32</v>
      </c>
      <c r="M21" s="14">
        <f t="shared" si="5"/>
        <v>-0.45714285714285713</v>
      </c>
    </row>
    <row r="22" spans="1:13" x14ac:dyDescent="0.25">
      <c r="A22" s="6" t="s">
        <v>12</v>
      </c>
      <c r="B22" s="6" t="s">
        <v>43</v>
      </c>
      <c r="C22" s="8">
        <v>96</v>
      </c>
      <c r="D22" s="8">
        <v>111</v>
      </c>
      <c r="E22" s="8">
        <v>144</v>
      </c>
      <c r="F22" s="8">
        <v>181</v>
      </c>
      <c r="H22" s="8">
        <f t="shared" si="0"/>
        <v>33</v>
      </c>
      <c r="I22" s="14">
        <f t="shared" si="3"/>
        <v>0.29729729729729731</v>
      </c>
      <c r="J22" s="8">
        <f t="shared" si="1"/>
        <v>37</v>
      </c>
      <c r="K22" s="14">
        <f t="shared" si="4"/>
        <v>0.25694444444444442</v>
      </c>
      <c r="L22" s="8">
        <f t="shared" si="2"/>
        <v>70</v>
      </c>
      <c r="M22" s="14">
        <f t="shared" si="5"/>
        <v>0.63063063063063063</v>
      </c>
    </row>
    <row r="23" spans="1:13" x14ac:dyDescent="0.25">
      <c r="A23" s="6" t="s">
        <v>12</v>
      </c>
      <c r="B23" s="6" t="s">
        <v>44</v>
      </c>
      <c r="C23" s="8">
        <v>137</v>
      </c>
      <c r="D23" s="8">
        <v>114</v>
      </c>
      <c r="E23" s="8">
        <v>110</v>
      </c>
      <c r="F23" s="8">
        <v>133</v>
      </c>
      <c r="H23" s="8">
        <f t="shared" si="0"/>
        <v>-4</v>
      </c>
      <c r="I23" s="14">
        <f t="shared" si="3"/>
        <v>-3.5087719298245612E-2</v>
      </c>
      <c r="J23" s="8">
        <f t="shared" si="1"/>
        <v>23</v>
      </c>
      <c r="K23" s="14">
        <f t="shared" si="4"/>
        <v>0.20909090909090908</v>
      </c>
      <c r="L23" s="8">
        <f t="shared" si="2"/>
        <v>19</v>
      </c>
      <c r="M23" s="14">
        <f t="shared" si="5"/>
        <v>0.16666666666666666</v>
      </c>
    </row>
    <row r="24" spans="1:13" x14ac:dyDescent="0.25">
      <c r="A24" s="6" t="s">
        <v>12</v>
      </c>
      <c r="B24" s="6" t="s">
        <v>45</v>
      </c>
      <c r="C24" s="8">
        <v>86</v>
      </c>
      <c r="D24" s="8">
        <v>242</v>
      </c>
      <c r="E24" s="8">
        <v>371</v>
      </c>
      <c r="F24" s="8">
        <v>375</v>
      </c>
      <c r="H24" s="8">
        <f t="shared" si="0"/>
        <v>129</v>
      </c>
      <c r="I24" s="14">
        <f t="shared" si="3"/>
        <v>0.53305785123966942</v>
      </c>
      <c r="J24" s="8">
        <f t="shared" si="1"/>
        <v>4</v>
      </c>
      <c r="K24" s="14">
        <f t="shared" si="4"/>
        <v>1.078167115902965E-2</v>
      </c>
      <c r="L24" s="8">
        <f t="shared" si="2"/>
        <v>133</v>
      </c>
      <c r="M24" s="14">
        <f t="shared" si="5"/>
        <v>0.54958677685950408</v>
      </c>
    </row>
    <row r="25" spans="1:13" x14ac:dyDescent="0.25">
      <c r="A25" s="6" t="s">
        <v>12</v>
      </c>
      <c r="B25" s="6" t="s">
        <v>46</v>
      </c>
      <c r="C25" s="8">
        <v>188</v>
      </c>
      <c r="D25" s="8">
        <v>181</v>
      </c>
      <c r="E25" s="8">
        <v>146</v>
      </c>
      <c r="F25" s="8">
        <v>118</v>
      </c>
      <c r="H25" s="8">
        <f t="shared" si="0"/>
        <v>-35</v>
      </c>
      <c r="I25" s="14">
        <f t="shared" si="3"/>
        <v>-0.19337016574585636</v>
      </c>
      <c r="J25" s="8">
        <f t="shared" si="1"/>
        <v>-28</v>
      </c>
      <c r="K25" s="14">
        <f t="shared" si="4"/>
        <v>-0.19178082191780821</v>
      </c>
      <c r="L25" s="8">
        <f t="shared" si="2"/>
        <v>-63</v>
      </c>
      <c r="M25" s="14">
        <f t="shared" si="5"/>
        <v>-0.34806629834254144</v>
      </c>
    </row>
    <row r="26" spans="1:13" x14ac:dyDescent="0.25">
      <c r="A26" s="6" t="s">
        <v>12</v>
      </c>
      <c r="B26" s="6" t="s">
        <v>47</v>
      </c>
      <c r="C26" s="8">
        <v>39</v>
      </c>
      <c r="D26" s="8">
        <v>47</v>
      </c>
      <c r="E26" s="8">
        <v>136</v>
      </c>
      <c r="F26" s="8">
        <v>135</v>
      </c>
      <c r="H26" s="8">
        <f t="shared" si="0"/>
        <v>89</v>
      </c>
      <c r="I26" s="14">
        <f t="shared" si="3"/>
        <v>1.8936170212765957</v>
      </c>
      <c r="J26" s="8">
        <f t="shared" si="1"/>
        <v>-1</v>
      </c>
      <c r="K26" s="14">
        <f t="shared" si="4"/>
        <v>-7.3529411764705881E-3</v>
      </c>
      <c r="L26" s="8">
        <f t="shared" si="2"/>
        <v>88</v>
      </c>
      <c r="M26" s="14">
        <f t="shared" si="5"/>
        <v>1.8723404255319149</v>
      </c>
    </row>
    <row r="27" spans="1:13" x14ac:dyDescent="0.25">
      <c r="A27" s="6" t="s">
        <v>12</v>
      </c>
      <c r="B27" s="6" t="s">
        <v>48</v>
      </c>
      <c r="C27" s="8">
        <v>275</v>
      </c>
      <c r="D27" s="8">
        <v>190</v>
      </c>
      <c r="E27" s="8">
        <v>106</v>
      </c>
      <c r="F27" s="8">
        <v>116</v>
      </c>
      <c r="H27" s="8">
        <f t="shared" si="0"/>
        <v>-84</v>
      </c>
      <c r="I27" s="14">
        <f t="shared" si="3"/>
        <v>-0.44210526315789472</v>
      </c>
      <c r="J27" s="8">
        <f t="shared" si="1"/>
        <v>10</v>
      </c>
      <c r="K27" s="14">
        <f t="shared" si="4"/>
        <v>9.4339622641509441E-2</v>
      </c>
      <c r="L27" s="8">
        <f t="shared" si="2"/>
        <v>-74</v>
      </c>
      <c r="M27" s="14">
        <f t="shared" si="5"/>
        <v>-0.38947368421052631</v>
      </c>
    </row>
    <row r="28" spans="1:13" x14ac:dyDescent="0.25">
      <c r="A28" s="6" t="s">
        <v>12</v>
      </c>
      <c r="B28" s="6" t="s">
        <v>49</v>
      </c>
      <c r="C28" s="8">
        <v>41</v>
      </c>
      <c r="D28" s="8">
        <v>35</v>
      </c>
      <c r="E28" s="8">
        <v>16</v>
      </c>
      <c r="F28" s="8">
        <v>3</v>
      </c>
      <c r="H28" s="8">
        <f t="shared" si="0"/>
        <v>-19</v>
      </c>
      <c r="I28" s="14">
        <f t="shared" si="3"/>
        <v>-0.54285714285714282</v>
      </c>
      <c r="J28" s="8">
        <f t="shared" si="1"/>
        <v>-13</v>
      </c>
      <c r="K28" s="14">
        <f t="shared" si="4"/>
        <v>-0.8125</v>
      </c>
      <c r="L28" s="8">
        <f t="shared" si="2"/>
        <v>-32</v>
      </c>
      <c r="M28" s="14">
        <f t="shared" si="5"/>
        <v>-0.91428571428571426</v>
      </c>
    </row>
    <row r="29" spans="1:13" x14ac:dyDescent="0.25">
      <c r="A29" s="6" t="s">
        <v>12</v>
      </c>
      <c r="B29" s="6" t="s">
        <v>50</v>
      </c>
      <c r="C29" s="8">
        <v>45</v>
      </c>
      <c r="D29" s="8">
        <v>22</v>
      </c>
      <c r="E29" s="8">
        <v>23</v>
      </c>
      <c r="F29" s="8">
        <v>15</v>
      </c>
      <c r="H29" s="8">
        <f t="shared" si="0"/>
        <v>1</v>
      </c>
      <c r="I29" s="14">
        <f t="shared" si="3"/>
        <v>4.5454545454545456E-2</v>
      </c>
      <c r="J29" s="8">
        <f t="shared" si="1"/>
        <v>-8</v>
      </c>
      <c r="K29" s="14">
        <f t="shared" si="4"/>
        <v>-0.34782608695652173</v>
      </c>
      <c r="L29" s="8">
        <f t="shared" si="2"/>
        <v>-7</v>
      </c>
      <c r="M29" s="14">
        <f t="shared" si="5"/>
        <v>-0.31818181818181818</v>
      </c>
    </row>
    <row r="30" spans="1:13" x14ac:dyDescent="0.25">
      <c r="A30" s="6" t="s">
        <v>12</v>
      </c>
      <c r="B30" s="6" t="s">
        <v>51</v>
      </c>
      <c r="C30" s="8">
        <v>56</v>
      </c>
      <c r="D30" s="8">
        <v>51</v>
      </c>
      <c r="E30" s="8">
        <v>22</v>
      </c>
      <c r="F30" s="8">
        <v>22</v>
      </c>
      <c r="H30" s="8">
        <f t="shared" si="0"/>
        <v>-29</v>
      </c>
      <c r="I30" s="14">
        <f t="shared" si="3"/>
        <v>-0.56862745098039214</v>
      </c>
      <c r="J30" s="8">
        <f t="shared" si="1"/>
        <v>0</v>
      </c>
      <c r="K30" s="14">
        <f t="shared" si="4"/>
        <v>0</v>
      </c>
      <c r="L30" s="8">
        <f t="shared" si="2"/>
        <v>-29</v>
      </c>
      <c r="M30" s="14">
        <f t="shared" si="5"/>
        <v>-0.56862745098039214</v>
      </c>
    </row>
    <row r="31" spans="1:13" x14ac:dyDescent="0.25">
      <c r="A31" s="6" t="s">
        <v>12</v>
      </c>
      <c r="B31" s="6" t="s">
        <v>52</v>
      </c>
      <c r="C31" s="8">
        <v>23</v>
      </c>
      <c r="D31" s="8">
        <v>19</v>
      </c>
      <c r="E31" s="8">
        <v>15</v>
      </c>
      <c r="F31" s="8">
        <v>33</v>
      </c>
      <c r="H31" s="8">
        <f t="shared" si="0"/>
        <v>-4</v>
      </c>
      <c r="I31" s="14">
        <f t="shared" si="3"/>
        <v>-0.21052631578947367</v>
      </c>
      <c r="J31" s="8">
        <f t="shared" si="1"/>
        <v>18</v>
      </c>
      <c r="K31" s="14">
        <f t="shared" si="4"/>
        <v>1.2</v>
      </c>
      <c r="L31" s="8">
        <f t="shared" si="2"/>
        <v>14</v>
      </c>
      <c r="M31" s="14">
        <f t="shared" si="5"/>
        <v>0.73684210526315785</v>
      </c>
    </row>
    <row r="32" spans="1:13" x14ac:dyDescent="0.25">
      <c r="A32" s="6" t="s">
        <v>12</v>
      </c>
      <c r="B32" s="6" t="s">
        <v>53</v>
      </c>
      <c r="C32" s="8">
        <v>53</v>
      </c>
      <c r="D32" s="8">
        <v>46</v>
      </c>
      <c r="E32" s="8">
        <v>53</v>
      </c>
      <c r="F32" s="8">
        <v>44</v>
      </c>
      <c r="H32" s="8">
        <f t="shared" si="0"/>
        <v>7</v>
      </c>
      <c r="I32" s="14">
        <f t="shared" si="3"/>
        <v>0.15217391304347827</v>
      </c>
      <c r="J32" s="8">
        <f t="shared" si="1"/>
        <v>-9</v>
      </c>
      <c r="K32" s="14">
        <f t="shared" si="4"/>
        <v>-0.16981132075471697</v>
      </c>
      <c r="L32" s="8">
        <f t="shared" si="2"/>
        <v>-2</v>
      </c>
      <c r="M32" s="14">
        <f t="shared" si="5"/>
        <v>-4.3478260869565216E-2</v>
      </c>
    </row>
    <row r="33" spans="1:13" x14ac:dyDescent="0.25">
      <c r="A33" s="6" t="s">
        <v>12</v>
      </c>
      <c r="B33" s="6" t="s">
        <v>54</v>
      </c>
      <c r="C33" s="8">
        <v>465</v>
      </c>
      <c r="D33" s="8">
        <v>431</v>
      </c>
      <c r="E33" s="8">
        <v>339</v>
      </c>
      <c r="F33" s="8">
        <v>179</v>
      </c>
      <c r="H33" s="8">
        <f t="shared" si="0"/>
        <v>-92</v>
      </c>
      <c r="I33" s="14">
        <f t="shared" si="3"/>
        <v>-0.21345707656612528</v>
      </c>
      <c r="J33" s="8">
        <f t="shared" si="1"/>
        <v>-160</v>
      </c>
      <c r="K33" s="14">
        <f t="shared" si="4"/>
        <v>-0.471976401179941</v>
      </c>
      <c r="L33" s="8">
        <f t="shared" si="2"/>
        <v>-252</v>
      </c>
      <c r="M33" s="14">
        <f t="shared" si="5"/>
        <v>-0.58468677494199539</v>
      </c>
    </row>
    <row r="34" spans="1:13" x14ac:dyDescent="0.25">
      <c r="A34" s="6" t="s">
        <v>12</v>
      </c>
      <c r="B34" s="6" t="s">
        <v>55</v>
      </c>
      <c r="C34" s="8">
        <v>445</v>
      </c>
      <c r="D34" s="8">
        <v>395</v>
      </c>
      <c r="E34" s="8">
        <v>363</v>
      </c>
      <c r="F34" s="8">
        <v>234</v>
      </c>
      <c r="H34" s="8">
        <f t="shared" si="0"/>
        <v>-32</v>
      </c>
      <c r="I34" s="14">
        <f t="shared" si="3"/>
        <v>-8.1012658227848103E-2</v>
      </c>
      <c r="J34" s="8">
        <f t="shared" si="1"/>
        <v>-129</v>
      </c>
      <c r="K34" s="14">
        <f t="shared" si="4"/>
        <v>-0.35537190082644626</v>
      </c>
      <c r="L34" s="8">
        <f t="shared" si="2"/>
        <v>-161</v>
      </c>
      <c r="M34" s="14">
        <f t="shared" si="5"/>
        <v>-0.40759493670886077</v>
      </c>
    </row>
    <row r="35" spans="1:13" x14ac:dyDescent="0.25">
      <c r="A35" s="6" t="s">
        <v>12</v>
      </c>
      <c r="B35" s="6" t="s">
        <v>56</v>
      </c>
      <c r="C35" s="8">
        <v>320</v>
      </c>
      <c r="D35" s="8">
        <v>252</v>
      </c>
      <c r="E35" s="8">
        <v>426</v>
      </c>
      <c r="F35" s="8">
        <v>483</v>
      </c>
      <c r="H35" s="8">
        <f t="shared" ref="H35:H60" si="6">E35-D35</f>
        <v>174</v>
      </c>
      <c r="I35" s="14">
        <f t="shared" si="3"/>
        <v>0.69047619047619047</v>
      </c>
      <c r="J35" s="8">
        <f t="shared" ref="J35:J60" si="7">F35-E35</f>
        <v>57</v>
      </c>
      <c r="K35" s="14">
        <f t="shared" si="4"/>
        <v>0.13380281690140844</v>
      </c>
      <c r="L35" s="8">
        <f t="shared" ref="L35:L60" si="8">F35-D35</f>
        <v>231</v>
      </c>
      <c r="M35" s="14">
        <f t="shared" si="5"/>
        <v>0.91666666666666663</v>
      </c>
    </row>
    <row r="36" spans="1:13" x14ac:dyDescent="0.25">
      <c r="A36" s="6" t="s">
        <v>12</v>
      </c>
      <c r="B36" s="6" t="s">
        <v>57</v>
      </c>
      <c r="C36" s="8">
        <v>204</v>
      </c>
      <c r="D36" s="8">
        <v>203</v>
      </c>
      <c r="E36" s="8">
        <v>175</v>
      </c>
      <c r="F36" s="8">
        <v>124</v>
      </c>
      <c r="H36" s="8">
        <f t="shared" si="6"/>
        <v>-28</v>
      </c>
      <c r="I36" s="14">
        <f t="shared" si="3"/>
        <v>-0.13793103448275862</v>
      </c>
      <c r="J36" s="8">
        <f t="shared" si="7"/>
        <v>-51</v>
      </c>
      <c r="K36" s="14">
        <f t="shared" si="4"/>
        <v>-0.29142857142857143</v>
      </c>
      <c r="L36" s="8">
        <f t="shared" si="8"/>
        <v>-79</v>
      </c>
      <c r="M36" s="14">
        <f t="shared" si="5"/>
        <v>-0.3891625615763547</v>
      </c>
    </row>
    <row r="37" spans="1:13" x14ac:dyDescent="0.25">
      <c r="A37" s="6" t="s">
        <v>12</v>
      </c>
      <c r="B37" s="6" t="s">
        <v>58</v>
      </c>
      <c r="C37" s="8">
        <v>57</v>
      </c>
      <c r="D37" s="8">
        <v>152</v>
      </c>
      <c r="E37" s="8">
        <v>165</v>
      </c>
      <c r="F37" s="8">
        <v>100</v>
      </c>
      <c r="H37" s="8">
        <f t="shared" si="6"/>
        <v>13</v>
      </c>
      <c r="I37" s="14">
        <f t="shared" si="3"/>
        <v>8.5526315789473686E-2</v>
      </c>
      <c r="J37" s="8">
        <f t="shared" si="7"/>
        <v>-65</v>
      </c>
      <c r="K37" s="14">
        <f t="shared" si="4"/>
        <v>-0.39393939393939392</v>
      </c>
      <c r="L37" s="8">
        <f t="shared" si="8"/>
        <v>-52</v>
      </c>
      <c r="M37" s="14">
        <f t="shared" si="5"/>
        <v>-0.34210526315789475</v>
      </c>
    </row>
    <row r="38" spans="1:13" x14ac:dyDescent="0.25">
      <c r="A38" s="6" t="s">
        <v>12</v>
      </c>
      <c r="B38" s="6" t="s">
        <v>59</v>
      </c>
      <c r="C38" s="8">
        <v>129</v>
      </c>
      <c r="D38" s="8">
        <v>112</v>
      </c>
      <c r="E38" s="8">
        <v>120</v>
      </c>
      <c r="F38" s="8">
        <v>85</v>
      </c>
      <c r="H38" s="8">
        <f t="shared" si="6"/>
        <v>8</v>
      </c>
      <c r="I38" s="14">
        <f t="shared" si="3"/>
        <v>7.1428571428571425E-2</v>
      </c>
      <c r="J38" s="8">
        <f t="shared" si="7"/>
        <v>-35</v>
      </c>
      <c r="K38" s="14">
        <f t="shared" si="4"/>
        <v>-0.29166666666666669</v>
      </c>
      <c r="L38" s="8">
        <f t="shared" si="8"/>
        <v>-27</v>
      </c>
      <c r="M38" s="14">
        <f t="shared" si="5"/>
        <v>-0.24107142857142858</v>
      </c>
    </row>
    <row r="39" spans="1:13" x14ac:dyDescent="0.25">
      <c r="A39" s="6" t="s">
        <v>12</v>
      </c>
      <c r="B39" s="6" t="s">
        <v>60</v>
      </c>
      <c r="C39" s="8">
        <v>101</v>
      </c>
      <c r="D39" s="8">
        <v>99</v>
      </c>
      <c r="E39" s="8">
        <v>92</v>
      </c>
      <c r="F39" s="8">
        <v>47</v>
      </c>
      <c r="H39" s="8">
        <f t="shared" si="6"/>
        <v>-7</v>
      </c>
      <c r="I39" s="14">
        <f t="shared" si="3"/>
        <v>-7.0707070707070704E-2</v>
      </c>
      <c r="J39" s="8">
        <f t="shared" si="7"/>
        <v>-45</v>
      </c>
      <c r="K39" s="14">
        <f t="shared" si="4"/>
        <v>-0.4891304347826087</v>
      </c>
      <c r="L39" s="8">
        <f t="shared" si="8"/>
        <v>-52</v>
      </c>
      <c r="M39" s="14">
        <f t="shared" si="5"/>
        <v>-0.5252525252525253</v>
      </c>
    </row>
    <row r="40" spans="1:13" x14ac:dyDescent="0.25">
      <c r="A40" s="6" t="s">
        <v>12</v>
      </c>
      <c r="B40" s="6" t="s">
        <v>61</v>
      </c>
      <c r="C40" s="8">
        <v>768</v>
      </c>
      <c r="D40" s="8">
        <v>559</v>
      </c>
      <c r="E40" s="8">
        <v>448</v>
      </c>
      <c r="F40" s="8">
        <v>241</v>
      </c>
      <c r="H40" s="8">
        <f t="shared" si="6"/>
        <v>-111</v>
      </c>
      <c r="I40" s="14">
        <f t="shared" si="3"/>
        <v>-0.19856887298747763</v>
      </c>
      <c r="J40" s="8">
        <f t="shared" si="7"/>
        <v>-207</v>
      </c>
      <c r="K40" s="14">
        <f t="shared" si="4"/>
        <v>-0.46205357142857145</v>
      </c>
      <c r="L40" s="8">
        <f t="shared" si="8"/>
        <v>-318</v>
      </c>
      <c r="M40" s="14">
        <f t="shared" si="5"/>
        <v>-0.56887298747763859</v>
      </c>
    </row>
    <row r="41" spans="1:13" x14ac:dyDescent="0.25">
      <c r="A41" s="6" t="s">
        <v>12</v>
      </c>
      <c r="B41" s="6" t="s">
        <v>62</v>
      </c>
      <c r="C41" s="8">
        <v>94</v>
      </c>
      <c r="D41" s="8">
        <v>72</v>
      </c>
      <c r="E41" s="8">
        <v>0</v>
      </c>
      <c r="F41" s="8">
        <v>17</v>
      </c>
      <c r="H41" s="8">
        <f t="shared" si="6"/>
        <v>-72</v>
      </c>
      <c r="I41" s="14">
        <f t="shared" si="3"/>
        <v>-1</v>
      </c>
      <c r="J41" s="8">
        <f t="shared" si="7"/>
        <v>17</v>
      </c>
      <c r="K41" s="14">
        <f t="shared" si="4"/>
        <v>0</v>
      </c>
      <c r="L41" s="8">
        <f t="shared" si="8"/>
        <v>-55</v>
      </c>
      <c r="M41" s="14">
        <f t="shared" si="5"/>
        <v>-0.76388888888888884</v>
      </c>
    </row>
    <row r="42" spans="1:13" x14ac:dyDescent="0.25">
      <c r="A42" s="6" t="s">
        <v>12</v>
      </c>
      <c r="B42" s="6" t="s">
        <v>63</v>
      </c>
      <c r="C42" s="8">
        <v>330</v>
      </c>
      <c r="D42" s="8">
        <v>480</v>
      </c>
      <c r="E42" s="8">
        <v>705</v>
      </c>
      <c r="F42" s="8">
        <v>410</v>
      </c>
      <c r="H42" s="8">
        <f t="shared" si="6"/>
        <v>225</v>
      </c>
      <c r="I42" s="14">
        <f t="shared" si="3"/>
        <v>0.46875</v>
      </c>
      <c r="J42" s="8">
        <f t="shared" si="7"/>
        <v>-295</v>
      </c>
      <c r="K42" s="14">
        <f t="shared" si="4"/>
        <v>-0.41843971631205673</v>
      </c>
      <c r="L42" s="8">
        <f t="shared" si="8"/>
        <v>-70</v>
      </c>
      <c r="M42" s="14">
        <f t="shared" si="5"/>
        <v>-0.14583333333333334</v>
      </c>
    </row>
    <row r="43" spans="1:13" x14ac:dyDescent="0.25">
      <c r="A43" s="6" t="s">
        <v>12</v>
      </c>
      <c r="B43" s="6" t="s">
        <v>64</v>
      </c>
      <c r="C43" s="8">
        <v>77</v>
      </c>
      <c r="D43" s="8">
        <v>82</v>
      </c>
      <c r="E43" s="8">
        <v>23</v>
      </c>
      <c r="F43" s="8">
        <v>47</v>
      </c>
      <c r="H43" s="8">
        <f t="shared" si="6"/>
        <v>-59</v>
      </c>
      <c r="I43" s="14">
        <f t="shared" si="3"/>
        <v>-0.71951219512195119</v>
      </c>
      <c r="J43" s="8">
        <f t="shared" si="7"/>
        <v>24</v>
      </c>
      <c r="K43" s="14">
        <f t="shared" si="4"/>
        <v>1.0434782608695652</v>
      </c>
      <c r="L43" s="8">
        <f t="shared" si="8"/>
        <v>-35</v>
      </c>
      <c r="M43" s="14">
        <f t="shared" si="5"/>
        <v>-0.42682926829268292</v>
      </c>
    </row>
    <row r="44" spans="1:13" x14ac:dyDescent="0.25">
      <c r="A44" s="6" t="s">
        <v>12</v>
      </c>
      <c r="B44" s="6" t="s">
        <v>65</v>
      </c>
      <c r="C44" s="8">
        <v>48</v>
      </c>
      <c r="D44" s="8">
        <v>46</v>
      </c>
      <c r="E44" s="8">
        <v>96</v>
      </c>
      <c r="F44" s="8">
        <v>74</v>
      </c>
      <c r="H44" s="8">
        <f t="shared" si="6"/>
        <v>50</v>
      </c>
      <c r="I44" s="14">
        <f t="shared" si="3"/>
        <v>1.0869565217391304</v>
      </c>
      <c r="J44" s="8">
        <f t="shared" si="7"/>
        <v>-22</v>
      </c>
      <c r="K44" s="14">
        <f t="shared" si="4"/>
        <v>-0.22916666666666666</v>
      </c>
      <c r="L44" s="8">
        <f t="shared" si="8"/>
        <v>28</v>
      </c>
      <c r="M44" s="14">
        <f t="shared" si="5"/>
        <v>0.60869565217391308</v>
      </c>
    </row>
    <row r="45" spans="1:13" x14ac:dyDescent="0.25">
      <c r="A45" s="6" t="s">
        <v>12</v>
      </c>
      <c r="B45" s="6" t="s">
        <v>66</v>
      </c>
      <c r="C45" s="8">
        <v>2014</v>
      </c>
      <c r="D45" s="8">
        <v>1868</v>
      </c>
      <c r="E45" s="8">
        <v>1823</v>
      </c>
      <c r="F45" s="8">
        <v>1367</v>
      </c>
      <c r="H45" s="8">
        <f t="shared" si="6"/>
        <v>-45</v>
      </c>
      <c r="I45" s="14">
        <f t="shared" si="3"/>
        <v>-2.4089935760171308E-2</v>
      </c>
      <c r="J45" s="8">
        <f t="shared" si="7"/>
        <v>-456</v>
      </c>
      <c r="K45" s="14">
        <f t="shared" si="4"/>
        <v>-0.25013713658804171</v>
      </c>
      <c r="L45" s="8">
        <f t="shared" si="8"/>
        <v>-501</v>
      </c>
      <c r="M45" s="14">
        <f t="shared" si="5"/>
        <v>-0.2682012847965739</v>
      </c>
    </row>
    <row r="46" spans="1:13" x14ac:dyDescent="0.25">
      <c r="A46" s="6" t="s">
        <v>12</v>
      </c>
      <c r="B46" s="6" t="s">
        <v>67</v>
      </c>
      <c r="C46" s="8">
        <v>69</v>
      </c>
      <c r="D46" s="8">
        <v>193</v>
      </c>
      <c r="E46" s="8">
        <v>393</v>
      </c>
      <c r="F46" s="8">
        <v>301</v>
      </c>
      <c r="H46" s="8">
        <f t="shared" si="6"/>
        <v>200</v>
      </c>
      <c r="I46" s="14">
        <f t="shared" si="3"/>
        <v>1.0362694300518134</v>
      </c>
      <c r="J46" s="8">
        <f t="shared" si="7"/>
        <v>-92</v>
      </c>
      <c r="K46" s="14">
        <f t="shared" si="4"/>
        <v>-0.2340966921119593</v>
      </c>
      <c r="L46" s="8">
        <f t="shared" si="8"/>
        <v>108</v>
      </c>
      <c r="M46" s="14">
        <f t="shared" si="5"/>
        <v>0.55958549222797926</v>
      </c>
    </row>
    <row r="47" spans="1:13" x14ac:dyDescent="0.25">
      <c r="A47" s="6" t="s">
        <v>12</v>
      </c>
      <c r="B47" s="6" t="s">
        <v>68</v>
      </c>
      <c r="C47" s="8">
        <v>1</v>
      </c>
      <c r="D47" s="8">
        <v>3</v>
      </c>
      <c r="E47" s="8">
        <v>4</v>
      </c>
      <c r="F47" s="8">
        <v>2</v>
      </c>
      <c r="H47" s="8">
        <f t="shared" si="6"/>
        <v>1</v>
      </c>
      <c r="I47" s="14">
        <f t="shared" si="3"/>
        <v>0.33333333333333331</v>
      </c>
      <c r="J47" s="8">
        <f t="shared" si="7"/>
        <v>-2</v>
      </c>
      <c r="K47" s="14">
        <f t="shared" si="4"/>
        <v>-0.5</v>
      </c>
      <c r="L47" s="8">
        <f t="shared" si="8"/>
        <v>-1</v>
      </c>
      <c r="M47" s="14">
        <f t="shared" si="5"/>
        <v>-0.33333333333333331</v>
      </c>
    </row>
    <row r="48" spans="1:13" x14ac:dyDescent="0.25">
      <c r="A48" s="6" t="s">
        <v>12</v>
      </c>
      <c r="B48" s="6" t="s">
        <v>69</v>
      </c>
      <c r="C48" s="8">
        <v>93</v>
      </c>
      <c r="D48" s="8">
        <v>86</v>
      </c>
      <c r="E48" s="8">
        <v>88</v>
      </c>
      <c r="F48" s="8">
        <v>66</v>
      </c>
      <c r="H48" s="8">
        <f t="shared" si="6"/>
        <v>2</v>
      </c>
      <c r="I48" s="14">
        <f t="shared" si="3"/>
        <v>2.3255813953488372E-2</v>
      </c>
      <c r="J48" s="8">
        <f t="shared" si="7"/>
        <v>-22</v>
      </c>
      <c r="K48" s="14">
        <f t="shared" si="4"/>
        <v>-0.25</v>
      </c>
      <c r="L48" s="8">
        <f t="shared" si="8"/>
        <v>-20</v>
      </c>
      <c r="M48" s="14">
        <f t="shared" si="5"/>
        <v>-0.23255813953488372</v>
      </c>
    </row>
    <row r="49" spans="1:13" x14ac:dyDescent="0.25">
      <c r="A49" s="6" t="s">
        <v>12</v>
      </c>
      <c r="B49" s="6" t="s">
        <v>70</v>
      </c>
      <c r="C49" s="8">
        <v>1056</v>
      </c>
      <c r="D49" s="8">
        <v>1014</v>
      </c>
      <c r="E49" s="8">
        <v>1196</v>
      </c>
      <c r="F49" s="8">
        <v>1133</v>
      </c>
      <c r="H49" s="8">
        <f t="shared" si="6"/>
        <v>182</v>
      </c>
      <c r="I49" s="14">
        <f t="shared" si="3"/>
        <v>0.17948717948717949</v>
      </c>
      <c r="J49" s="8">
        <f t="shared" si="7"/>
        <v>-63</v>
      </c>
      <c r="K49" s="14">
        <f t="shared" si="4"/>
        <v>-5.2675585284280936E-2</v>
      </c>
      <c r="L49" s="8">
        <f t="shared" si="8"/>
        <v>119</v>
      </c>
      <c r="M49" s="14">
        <f t="shared" si="5"/>
        <v>0.11735700197238659</v>
      </c>
    </row>
    <row r="50" spans="1:13" x14ac:dyDescent="0.25">
      <c r="A50" s="6" t="s">
        <v>12</v>
      </c>
      <c r="B50" s="6" t="s">
        <v>71</v>
      </c>
      <c r="C50" s="8">
        <v>58</v>
      </c>
      <c r="D50" s="8">
        <v>77</v>
      </c>
      <c r="E50" s="8">
        <v>27</v>
      </c>
      <c r="F50" s="8">
        <v>8</v>
      </c>
      <c r="H50" s="8">
        <f t="shared" si="6"/>
        <v>-50</v>
      </c>
      <c r="I50" s="14">
        <f t="shared" si="3"/>
        <v>-0.64935064935064934</v>
      </c>
      <c r="J50" s="8">
        <f t="shared" si="7"/>
        <v>-19</v>
      </c>
      <c r="K50" s="14">
        <f t="shared" si="4"/>
        <v>-0.70370370370370372</v>
      </c>
      <c r="L50" s="8">
        <f t="shared" si="8"/>
        <v>-69</v>
      </c>
      <c r="M50" s="14">
        <f t="shared" si="5"/>
        <v>-0.89610389610389607</v>
      </c>
    </row>
    <row r="51" spans="1:13" x14ac:dyDescent="0.25">
      <c r="A51" s="6" t="s">
        <v>12</v>
      </c>
      <c r="B51" s="6" t="s">
        <v>72</v>
      </c>
      <c r="C51" s="8">
        <v>1534</v>
      </c>
      <c r="D51" s="8">
        <v>1390</v>
      </c>
      <c r="E51" s="8">
        <v>1271</v>
      </c>
      <c r="F51" s="8">
        <v>1133</v>
      </c>
      <c r="H51" s="8">
        <f t="shared" si="6"/>
        <v>-119</v>
      </c>
      <c r="I51" s="14">
        <f t="shared" si="3"/>
        <v>-8.5611510791366904E-2</v>
      </c>
      <c r="J51" s="8">
        <f t="shared" si="7"/>
        <v>-138</v>
      </c>
      <c r="K51" s="14">
        <f t="shared" si="4"/>
        <v>-0.10857592446892211</v>
      </c>
      <c r="L51" s="8">
        <f t="shared" si="8"/>
        <v>-257</v>
      </c>
      <c r="M51" s="14">
        <f t="shared" si="5"/>
        <v>-0.18489208633093526</v>
      </c>
    </row>
    <row r="52" spans="1:13" x14ac:dyDescent="0.25">
      <c r="A52" s="6" t="s">
        <v>12</v>
      </c>
      <c r="B52" s="6" t="s">
        <v>73</v>
      </c>
      <c r="C52" s="8">
        <v>22</v>
      </c>
      <c r="D52" s="8">
        <v>15</v>
      </c>
      <c r="E52" s="8">
        <v>13</v>
      </c>
      <c r="F52" s="8">
        <v>10</v>
      </c>
      <c r="H52" s="8">
        <f t="shared" si="6"/>
        <v>-2</v>
      </c>
      <c r="I52" s="14">
        <f t="shared" si="3"/>
        <v>-0.13333333333333333</v>
      </c>
      <c r="J52" s="8">
        <f t="shared" si="7"/>
        <v>-3</v>
      </c>
      <c r="K52" s="14">
        <f t="shared" si="4"/>
        <v>-0.23076923076923078</v>
      </c>
      <c r="L52" s="8">
        <f t="shared" si="8"/>
        <v>-5</v>
      </c>
      <c r="M52" s="14">
        <f t="shared" si="5"/>
        <v>-0.33333333333333331</v>
      </c>
    </row>
    <row r="53" spans="1:13" x14ac:dyDescent="0.25">
      <c r="A53" s="6" t="s">
        <v>12</v>
      </c>
      <c r="B53" s="6" t="s">
        <v>74</v>
      </c>
      <c r="C53" s="8">
        <v>4</v>
      </c>
      <c r="D53" s="8">
        <v>0</v>
      </c>
      <c r="E53" s="8">
        <v>4</v>
      </c>
      <c r="F53" s="8">
        <v>1</v>
      </c>
      <c r="H53" s="8">
        <f t="shared" si="6"/>
        <v>4</v>
      </c>
      <c r="I53" s="14">
        <f t="shared" si="3"/>
        <v>0</v>
      </c>
      <c r="J53" s="8">
        <f t="shared" si="7"/>
        <v>-3</v>
      </c>
      <c r="K53" s="14">
        <f t="shared" si="4"/>
        <v>-0.75</v>
      </c>
      <c r="L53" s="8">
        <f t="shared" si="8"/>
        <v>1</v>
      </c>
      <c r="M53" s="14">
        <f t="shared" si="5"/>
        <v>0</v>
      </c>
    </row>
    <row r="54" spans="1:13" x14ac:dyDescent="0.25">
      <c r="A54" s="6" t="s">
        <v>12</v>
      </c>
      <c r="B54" s="6" t="s">
        <v>75</v>
      </c>
      <c r="C54" s="8">
        <v>2</v>
      </c>
      <c r="D54" s="8">
        <v>159</v>
      </c>
      <c r="E54" s="8">
        <v>30</v>
      </c>
      <c r="F54" s="8">
        <v>147</v>
      </c>
      <c r="H54" s="8">
        <f t="shared" si="6"/>
        <v>-129</v>
      </c>
      <c r="I54" s="14">
        <f t="shared" si="3"/>
        <v>-0.81132075471698117</v>
      </c>
      <c r="J54" s="8">
        <f t="shared" si="7"/>
        <v>117</v>
      </c>
      <c r="K54" s="14">
        <f t="shared" si="4"/>
        <v>3.9</v>
      </c>
      <c r="L54" s="8">
        <f t="shared" si="8"/>
        <v>-12</v>
      </c>
      <c r="M54" s="14">
        <f t="shared" si="5"/>
        <v>-7.5471698113207544E-2</v>
      </c>
    </row>
    <row r="55" spans="1:13" x14ac:dyDescent="0.25">
      <c r="A55" s="6" t="s">
        <v>12</v>
      </c>
      <c r="B55" s="6" t="s">
        <v>76</v>
      </c>
      <c r="C55" s="8">
        <v>0</v>
      </c>
      <c r="D55" s="8">
        <v>1</v>
      </c>
      <c r="E55" s="8">
        <v>0</v>
      </c>
      <c r="F55" s="8">
        <v>0</v>
      </c>
      <c r="H55" s="8">
        <f t="shared" si="6"/>
        <v>-1</v>
      </c>
      <c r="I55" s="14">
        <f t="shared" si="3"/>
        <v>-1</v>
      </c>
      <c r="J55" s="8">
        <f t="shared" si="7"/>
        <v>0</v>
      </c>
      <c r="K55" s="14">
        <f t="shared" si="4"/>
        <v>0</v>
      </c>
      <c r="L55" s="8">
        <f t="shared" si="8"/>
        <v>-1</v>
      </c>
      <c r="M55" s="14">
        <f t="shared" si="5"/>
        <v>-1</v>
      </c>
    </row>
    <row r="56" spans="1:13" x14ac:dyDescent="0.25">
      <c r="A56" s="6" t="s">
        <v>12</v>
      </c>
      <c r="B56" s="6" t="s">
        <v>77</v>
      </c>
      <c r="C56" s="8">
        <v>0</v>
      </c>
      <c r="D56" s="8">
        <v>0</v>
      </c>
      <c r="E56" s="8">
        <v>0</v>
      </c>
      <c r="F56" s="8">
        <v>0</v>
      </c>
      <c r="H56" s="8">
        <f t="shared" si="6"/>
        <v>0</v>
      </c>
      <c r="I56" s="14">
        <f t="shared" si="3"/>
        <v>0</v>
      </c>
      <c r="J56" s="8">
        <f t="shared" si="7"/>
        <v>0</v>
      </c>
      <c r="K56" s="14">
        <f t="shared" si="4"/>
        <v>0</v>
      </c>
      <c r="L56" s="8">
        <f t="shared" si="8"/>
        <v>0</v>
      </c>
      <c r="M56" s="14">
        <f t="shared" si="5"/>
        <v>0</v>
      </c>
    </row>
    <row r="57" spans="1:13" x14ac:dyDescent="0.25">
      <c r="A57" s="6" t="s">
        <v>12</v>
      </c>
      <c r="B57" s="6" t="s">
        <v>78</v>
      </c>
      <c r="C57" s="8">
        <v>0</v>
      </c>
      <c r="D57" s="8">
        <v>1</v>
      </c>
      <c r="E57" s="8">
        <v>1</v>
      </c>
      <c r="F57" s="8">
        <v>0</v>
      </c>
      <c r="H57" s="8">
        <f t="shared" si="6"/>
        <v>0</v>
      </c>
      <c r="I57" s="14">
        <f t="shared" si="3"/>
        <v>0</v>
      </c>
      <c r="J57" s="8">
        <f t="shared" si="7"/>
        <v>-1</v>
      </c>
      <c r="K57" s="14">
        <f t="shared" si="4"/>
        <v>-1</v>
      </c>
      <c r="L57" s="8">
        <f t="shared" si="8"/>
        <v>-1</v>
      </c>
      <c r="M57" s="14">
        <f t="shared" si="5"/>
        <v>-1</v>
      </c>
    </row>
    <row r="58" spans="1:13" x14ac:dyDescent="0.25">
      <c r="A58" s="6" t="s">
        <v>12</v>
      </c>
      <c r="B58" s="6" t="s">
        <v>79</v>
      </c>
      <c r="C58" s="8">
        <v>0</v>
      </c>
      <c r="D58" s="8">
        <v>0</v>
      </c>
      <c r="E58" s="8">
        <v>0</v>
      </c>
      <c r="F58" s="8">
        <v>3</v>
      </c>
      <c r="H58" s="8">
        <f t="shared" si="6"/>
        <v>0</v>
      </c>
      <c r="I58" s="14">
        <f t="shared" si="3"/>
        <v>0</v>
      </c>
      <c r="J58" s="8">
        <f t="shared" si="7"/>
        <v>3</v>
      </c>
      <c r="K58" s="14">
        <f t="shared" si="4"/>
        <v>0</v>
      </c>
      <c r="L58" s="8">
        <f t="shared" si="8"/>
        <v>3</v>
      </c>
      <c r="M58" s="14">
        <f t="shared" si="5"/>
        <v>0</v>
      </c>
    </row>
    <row r="59" spans="1:13" x14ac:dyDescent="0.25">
      <c r="A59" s="6" t="s">
        <v>12</v>
      </c>
      <c r="B59" s="6" t="s">
        <v>80</v>
      </c>
      <c r="C59" s="8">
        <v>0</v>
      </c>
      <c r="D59" s="8">
        <v>0</v>
      </c>
      <c r="E59" s="8">
        <v>0</v>
      </c>
      <c r="F59" s="8">
        <v>0</v>
      </c>
      <c r="H59" s="8">
        <f t="shared" si="6"/>
        <v>0</v>
      </c>
      <c r="I59" s="14">
        <f t="shared" si="3"/>
        <v>0</v>
      </c>
      <c r="J59" s="8">
        <f t="shared" si="7"/>
        <v>0</v>
      </c>
      <c r="K59" s="14">
        <f t="shared" si="4"/>
        <v>0</v>
      </c>
      <c r="L59" s="8">
        <f t="shared" si="8"/>
        <v>0</v>
      </c>
      <c r="M59" s="14">
        <f t="shared" si="5"/>
        <v>0</v>
      </c>
    </row>
    <row r="60" spans="1:13" x14ac:dyDescent="0.25">
      <c r="A60" s="18" t="s">
        <v>12</v>
      </c>
      <c r="B60" s="24" t="s">
        <v>85</v>
      </c>
      <c r="C60" s="20">
        <f>SUM(C2:C59)</f>
        <v>21781</v>
      </c>
      <c r="D60" s="20">
        <f>SUM(D3:D59)</f>
        <v>21405</v>
      </c>
      <c r="E60" s="20">
        <f>SUM(E3:E59)</f>
        <v>19963</v>
      </c>
      <c r="F60" s="20">
        <f>SUM(F3:F59)</f>
        <v>15777</v>
      </c>
      <c r="G60" s="19"/>
      <c r="H60" s="23">
        <f t="shared" si="6"/>
        <v>-1442</v>
      </c>
      <c r="I60" s="21">
        <f t="shared" si="3"/>
        <v>-6.7367437514599393E-2</v>
      </c>
      <c r="J60" s="23">
        <f t="shared" si="7"/>
        <v>-4186</v>
      </c>
      <c r="K60" s="21">
        <f t="shared" si="4"/>
        <v>-0.2096879226569153</v>
      </c>
      <c r="L60" s="23">
        <f t="shared" si="8"/>
        <v>-5628</v>
      </c>
      <c r="M60" s="21">
        <f t="shared" si="5"/>
        <v>-0.26292922214435882</v>
      </c>
    </row>
    <row r="61" spans="1:13" x14ac:dyDescent="0.25">
      <c r="C61" s="8"/>
      <c r="D61" s="8"/>
      <c r="E61" s="8"/>
      <c r="F61" s="8"/>
      <c r="H61" s="9"/>
      <c r="I61" s="10"/>
      <c r="J61" s="9"/>
      <c r="K61" s="10"/>
      <c r="L61" s="12"/>
      <c r="M61" s="13"/>
    </row>
    <row r="62" spans="1:13" x14ac:dyDescent="0.25">
      <c r="A62" s="6" t="s">
        <v>13</v>
      </c>
      <c r="B62" s="6" t="s">
        <v>24</v>
      </c>
      <c r="C62" s="8">
        <v>1245</v>
      </c>
      <c r="D62" s="8">
        <v>19133</v>
      </c>
      <c r="E62" s="8">
        <v>16191</v>
      </c>
      <c r="F62" s="8">
        <v>11638</v>
      </c>
      <c r="H62" s="8">
        <f t="shared" ref="H62:H93" si="9">E62-D62</f>
        <v>-2942</v>
      </c>
      <c r="I62" s="14">
        <f>IF(D62&gt;0, H62/D62, 0)</f>
        <v>-0.15376574504782314</v>
      </c>
      <c r="J62" s="8">
        <f t="shared" ref="J62:J93" si="10">F62-E62</f>
        <v>-4553</v>
      </c>
      <c r="K62" s="14">
        <f>IF(E62&gt;0, J62/E62, 0)</f>
        <v>-0.28120560805385708</v>
      </c>
      <c r="L62" s="8">
        <f t="shared" ref="L62:L93" si="11">F62-D62</f>
        <v>-7495</v>
      </c>
      <c r="M62" s="14">
        <f>IF(D62&gt;0, L62/D62, 0)</f>
        <v>-0.39173156326765274</v>
      </c>
    </row>
    <row r="63" spans="1:13" x14ac:dyDescent="0.25">
      <c r="A63" s="6" t="s">
        <v>13</v>
      </c>
      <c r="B63" s="6" t="s">
        <v>25</v>
      </c>
      <c r="C63" s="8">
        <v>2148</v>
      </c>
      <c r="D63" s="8">
        <v>0</v>
      </c>
      <c r="E63" s="8">
        <v>1084</v>
      </c>
      <c r="F63" s="8">
        <v>821</v>
      </c>
      <c r="H63" s="8">
        <f t="shared" si="9"/>
        <v>1084</v>
      </c>
      <c r="I63" s="14">
        <f t="shared" ref="I63:I119" si="12">IF(D63&gt;0, H63/D63, 0)</f>
        <v>0</v>
      </c>
      <c r="J63" s="8">
        <f t="shared" si="10"/>
        <v>-263</v>
      </c>
      <c r="K63" s="14">
        <f t="shared" ref="K63:K119" si="13">IF(E63&gt;0, J63/E63, 0)</f>
        <v>-0.24261992619926198</v>
      </c>
      <c r="L63" s="8">
        <f t="shared" si="11"/>
        <v>821</v>
      </c>
      <c r="M63" s="14">
        <f t="shared" ref="M63:M119" si="14">IF(D63&gt;0, L63/D63, 0)</f>
        <v>0</v>
      </c>
    </row>
    <row r="64" spans="1:13" x14ac:dyDescent="0.25">
      <c r="A64" s="6" t="s">
        <v>13</v>
      </c>
      <c r="B64" s="6" t="s">
        <v>26</v>
      </c>
      <c r="C64" s="8">
        <v>13227</v>
      </c>
      <c r="D64" s="8">
        <v>13125</v>
      </c>
      <c r="E64" s="8">
        <v>11375</v>
      </c>
      <c r="F64" s="8">
        <v>7005</v>
      </c>
      <c r="H64" s="8">
        <f t="shared" si="9"/>
        <v>-1750</v>
      </c>
      <c r="I64" s="14">
        <f t="shared" si="12"/>
        <v>-0.13333333333333333</v>
      </c>
      <c r="J64" s="8">
        <f t="shared" si="10"/>
        <v>-4370</v>
      </c>
      <c r="K64" s="14">
        <f t="shared" si="13"/>
        <v>-0.38417582417582419</v>
      </c>
      <c r="L64" s="8">
        <f t="shared" si="11"/>
        <v>-6120</v>
      </c>
      <c r="M64" s="14">
        <f t="shared" si="14"/>
        <v>-0.4662857142857143</v>
      </c>
    </row>
    <row r="65" spans="1:13" x14ac:dyDescent="0.25">
      <c r="A65" s="6" t="s">
        <v>13</v>
      </c>
      <c r="B65" s="6" t="s">
        <v>27</v>
      </c>
      <c r="C65" s="8">
        <v>3190</v>
      </c>
      <c r="D65" s="8">
        <v>12629</v>
      </c>
      <c r="E65" s="8">
        <v>10590</v>
      </c>
      <c r="F65" s="8">
        <v>6961</v>
      </c>
      <c r="H65" s="8">
        <f t="shared" si="9"/>
        <v>-2039</v>
      </c>
      <c r="I65" s="14">
        <f t="shared" si="12"/>
        <v>-0.1614537968168501</v>
      </c>
      <c r="J65" s="8">
        <f t="shared" si="10"/>
        <v>-3629</v>
      </c>
      <c r="K65" s="14">
        <f t="shared" si="13"/>
        <v>-0.34268177525967897</v>
      </c>
      <c r="L65" s="8">
        <f t="shared" si="11"/>
        <v>-5668</v>
      </c>
      <c r="M65" s="14">
        <f t="shared" si="14"/>
        <v>-0.44880829836091535</v>
      </c>
    </row>
    <row r="66" spans="1:13" x14ac:dyDescent="0.25">
      <c r="A66" s="6" t="s">
        <v>13</v>
      </c>
      <c r="B66" s="6" t="s">
        <v>28</v>
      </c>
      <c r="C66" s="8">
        <v>318792</v>
      </c>
      <c r="D66" s="8">
        <v>306891</v>
      </c>
      <c r="E66" s="8">
        <v>265024</v>
      </c>
      <c r="F66" s="8">
        <v>138758</v>
      </c>
      <c r="H66" s="8">
        <f t="shared" si="9"/>
        <v>-41867</v>
      </c>
      <c r="I66" s="14">
        <f t="shared" si="12"/>
        <v>-0.1364230296750312</v>
      </c>
      <c r="J66" s="8">
        <f t="shared" si="10"/>
        <v>-126266</v>
      </c>
      <c r="K66" s="14">
        <f t="shared" si="13"/>
        <v>-0.47643232311035982</v>
      </c>
      <c r="L66" s="8">
        <f t="shared" si="11"/>
        <v>-168133</v>
      </c>
      <c r="M66" s="14">
        <f t="shared" si="14"/>
        <v>-0.54785901183156238</v>
      </c>
    </row>
    <row r="67" spans="1:13" x14ac:dyDescent="0.25">
      <c r="A67" s="6" t="s">
        <v>13</v>
      </c>
      <c r="B67" s="6" t="s">
        <v>29</v>
      </c>
      <c r="C67" s="8">
        <v>8578</v>
      </c>
      <c r="D67" s="8">
        <v>8594</v>
      </c>
      <c r="E67" s="8">
        <v>7284</v>
      </c>
      <c r="F67" s="8">
        <v>2973</v>
      </c>
      <c r="H67" s="8">
        <f t="shared" si="9"/>
        <v>-1310</v>
      </c>
      <c r="I67" s="14">
        <f t="shared" si="12"/>
        <v>-0.1524319292529672</v>
      </c>
      <c r="J67" s="8">
        <f t="shared" si="10"/>
        <v>-4311</v>
      </c>
      <c r="K67" s="14">
        <f t="shared" si="13"/>
        <v>-0.59184514003294897</v>
      </c>
      <c r="L67" s="8">
        <f t="shared" si="11"/>
        <v>-5621</v>
      </c>
      <c r="M67" s="14">
        <f t="shared" si="14"/>
        <v>-0.65406097277170117</v>
      </c>
    </row>
    <row r="68" spans="1:13" x14ac:dyDescent="0.25">
      <c r="A68" s="6" t="s">
        <v>13</v>
      </c>
      <c r="B68" s="6" t="s">
        <v>30</v>
      </c>
      <c r="C68" s="8">
        <v>316</v>
      </c>
      <c r="D68" s="8">
        <v>18203</v>
      </c>
      <c r="E68" s="8">
        <v>15926</v>
      </c>
      <c r="F68" s="8">
        <v>9735</v>
      </c>
      <c r="H68" s="8">
        <f t="shared" si="9"/>
        <v>-2277</v>
      </c>
      <c r="I68" s="14">
        <f t="shared" si="12"/>
        <v>-0.12508927099928582</v>
      </c>
      <c r="J68" s="8">
        <f t="shared" si="10"/>
        <v>-6191</v>
      </c>
      <c r="K68" s="14">
        <f t="shared" si="13"/>
        <v>-0.38873540123069195</v>
      </c>
      <c r="L68" s="8">
        <f t="shared" si="11"/>
        <v>-8468</v>
      </c>
      <c r="M68" s="14">
        <f t="shared" si="14"/>
        <v>-0.46519804427841566</v>
      </c>
    </row>
    <row r="69" spans="1:13" x14ac:dyDescent="0.25">
      <c r="A69" s="6" t="s">
        <v>13</v>
      </c>
      <c r="B69" s="6" t="s">
        <v>31</v>
      </c>
      <c r="C69" s="8">
        <v>2699</v>
      </c>
      <c r="D69" s="8">
        <v>3594</v>
      </c>
      <c r="E69" s="8">
        <v>2726</v>
      </c>
      <c r="F69" s="8">
        <v>1744</v>
      </c>
      <c r="H69" s="8">
        <f t="shared" si="9"/>
        <v>-868</v>
      </c>
      <c r="I69" s="14">
        <f t="shared" si="12"/>
        <v>-0.24151363383416805</v>
      </c>
      <c r="J69" s="8">
        <f t="shared" si="10"/>
        <v>-982</v>
      </c>
      <c r="K69" s="14">
        <f t="shared" si="13"/>
        <v>-0.36023477622890682</v>
      </c>
      <c r="L69" s="8">
        <f t="shared" si="11"/>
        <v>-1850</v>
      </c>
      <c r="M69" s="14">
        <f t="shared" si="14"/>
        <v>-0.51474680022259323</v>
      </c>
    </row>
    <row r="70" spans="1:13" x14ac:dyDescent="0.25">
      <c r="A70" s="6" t="s">
        <v>13</v>
      </c>
      <c r="B70" s="6" t="s">
        <v>32</v>
      </c>
      <c r="C70" s="8">
        <v>87191</v>
      </c>
      <c r="D70" s="8">
        <v>81564</v>
      </c>
      <c r="E70" s="8">
        <v>119362</v>
      </c>
      <c r="F70" s="8">
        <v>74113</v>
      </c>
      <c r="H70" s="8">
        <f t="shared" si="9"/>
        <v>37798</v>
      </c>
      <c r="I70" s="14">
        <f t="shared" si="12"/>
        <v>0.46341523221028885</v>
      </c>
      <c r="J70" s="8">
        <f t="shared" si="10"/>
        <v>-45249</v>
      </c>
      <c r="K70" s="14">
        <f t="shared" si="13"/>
        <v>-0.37909049781337445</v>
      </c>
      <c r="L70" s="8">
        <f t="shared" si="11"/>
        <v>-7451</v>
      </c>
      <c r="M70" s="14">
        <f t="shared" si="14"/>
        <v>-9.1351576675984508E-2</v>
      </c>
    </row>
    <row r="71" spans="1:13" x14ac:dyDescent="0.25">
      <c r="A71" s="6" t="s">
        <v>13</v>
      </c>
      <c r="B71" s="6" t="s">
        <v>33</v>
      </c>
      <c r="C71" s="8">
        <v>30360</v>
      </c>
      <c r="D71" s="8">
        <v>38924</v>
      </c>
      <c r="E71" s="8">
        <v>32742</v>
      </c>
      <c r="F71" s="8">
        <v>19277</v>
      </c>
      <c r="H71" s="8">
        <f t="shared" si="9"/>
        <v>-6182</v>
      </c>
      <c r="I71" s="14">
        <f t="shared" si="12"/>
        <v>-0.1588223204192786</v>
      </c>
      <c r="J71" s="8">
        <f t="shared" si="10"/>
        <v>-13465</v>
      </c>
      <c r="K71" s="14">
        <f t="shared" si="13"/>
        <v>-0.41124549508276831</v>
      </c>
      <c r="L71" s="8">
        <f t="shared" si="11"/>
        <v>-19647</v>
      </c>
      <c r="M71" s="14">
        <f t="shared" si="14"/>
        <v>-0.50475285171102657</v>
      </c>
    </row>
    <row r="72" spans="1:13" x14ac:dyDescent="0.25">
      <c r="A72" s="6" t="s">
        <v>13</v>
      </c>
      <c r="B72" s="6" t="s">
        <v>34</v>
      </c>
      <c r="C72" s="8">
        <v>1543</v>
      </c>
      <c r="D72" s="8">
        <v>4731</v>
      </c>
      <c r="E72" s="8">
        <v>3830</v>
      </c>
      <c r="F72" s="8">
        <v>2885</v>
      </c>
      <c r="H72" s="8">
        <f t="shared" si="9"/>
        <v>-901</v>
      </c>
      <c r="I72" s="14">
        <f t="shared" si="12"/>
        <v>-0.19044599450433311</v>
      </c>
      <c r="J72" s="8">
        <f t="shared" si="10"/>
        <v>-945</v>
      </c>
      <c r="K72" s="14">
        <f t="shared" si="13"/>
        <v>-0.24673629242819844</v>
      </c>
      <c r="L72" s="8">
        <f t="shared" si="11"/>
        <v>-1846</v>
      </c>
      <c r="M72" s="14">
        <f t="shared" si="14"/>
        <v>-0.39019234834073135</v>
      </c>
    </row>
    <row r="73" spans="1:13" x14ac:dyDescent="0.25">
      <c r="A73" s="6" t="s">
        <v>13</v>
      </c>
      <c r="B73" s="6" t="s">
        <v>35</v>
      </c>
      <c r="C73" s="8">
        <v>5595</v>
      </c>
      <c r="D73" s="8">
        <v>5141</v>
      </c>
      <c r="E73" s="8">
        <v>4187</v>
      </c>
      <c r="F73" s="8">
        <v>1116</v>
      </c>
      <c r="H73" s="8">
        <f t="shared" si="9"/>
        <v>-954</v>
      </c>
      <c r="I73" s="14">
        <f t="shared" si="12"/>
        <v>-0.18556701030927836</v>
      </c>
      <c r="J73" s="8">
        <f t="shared" si="10"/>
        <v>-3071</v>
      </c>
      <c r="K73" s="14">
        <f t="shared" si="13"/>
        <v>-0.7334607117267733</v>
      </c>
      <c r="L73" s="8">
        <f t="shared" si="11"/>
        <v>-4025</v>
      </c>
      <c r="M73" s="14">
        <f t="shared" si="14"/>
        <v>-0.78292161058159893</v>
      </c>
    </row>
    <row r="74" spans="1:13" x14ac:dyDescent="0.25">
      <c r="A74" s="6" t="s">
        <v>13</v>
      </c>
      <c r="B74" s="6" t="s">
        <v>36</v>
      </c>
      <c r="C74" s="8">
        <v>28269</v>
      </c>
      <c r="D74" s="8">
        <v>35485</v>
      </c>
      <c r="E74" s="8">
        <v>50725</v>
      </c>
      <c r="F74" s="8">
        <v>14712</v>
      </c>
      <c r="H74" s="8">
        <f t="shared" si="9"/>
        <v>15240</v>
      </c>
      <c r="I74" s="14">
        <f t="shared" si="12"/>
        <v>0.42947724390587572</v>
      </c>
      <c r="J74" s="8">
        <f t="shared" si="10"/>
        <v>-36013</v>
      </c>
      <c r="K74" s="14">
        <f t="shared" si="13"/>
        <v>-0.70996550024642679</v>
      </c>
      <c r="L74" s="8">
        <f t="shared" si="11"/>
        <v>-20773</v>
      </c>
      <c r="M74" s="14">
        <f t="shared" si="14"/>
        <v>-0.58540228265464278</v>
      </c>
    </row>
    <row r="75" spans="1:13" x14ac:dyDescent="0.25">
      <c r="A75" s="6" t="s">
        <v>13</v>
      </c>
      <c r="B75" s="6" t="s">
        <v>37</v>
      </c>
      <c r="C75" s="8">
        <v>10723</v>
      </c>
      <c r="D75" s="8">
        <v>14596</v>
      </c>
      <c r="E75" s="8">
        <v>21993</v>
      </c>
      <c r="F75" s="8">
        <v>18225</v>
      </c>
      <c r="H75" s="8">
        <f t="shared" si="9"/>
        <v>7397</v>
      </c>
      <c r="I75" s="14">
        <f t="shared" si="12"/>
        <v>0.50678268018635242</v>
      </c>
      <c r="J75" s="8">
        <f t="shared" si="10"/>
        <v>-3768</v>
      </c>
      <c r="K75" s="14">
        <f t="shared" si="13"/>
        <v>-0.17132724048560904</v>
      </c>
      <c r="L75" s="8">
        <f t="shared" si="11"/>
        <v>3629</v>
      </c>
      <c r="M75" s="14">
        <f t="shared" si="14"/>
        <v>0.24862976157851466</v>
      </c>
    </row>
    <row r="76" spans="1:13" x14ac:dyDescent="0.25">
      <c r="A76" s="6" t="s">
        <v>13</v>
      </c>
      <c r="B76" s="6" t="s">
        <v>38</v>
      </c>
      <c r="C76" s="8">
        <v>11565</v>
      </c>
      <c r="D76" s="8">
        <v>10977</v>
      </c>
      <c r="E76" s="8">
        <v>9641</v>
      </c>
      <c r="F76" s="8">
        <v>7645</v>
      </c>
      <c r="H76" s="8">
        <f t="shared" si="9"/>
        <v>-1336</v>
      </c>
      <c r="I76" s="14">
        <f t="shared" si="12"/>
        <v>-0.12170902796756855</v>
      </c>
      <c r="J76" s="8">
        <f t="shared" si="10"/>
        <v>-1996</v>
      </c>
      <c r="K76" s="14">
        <f t="shared" si="13"/>
        <v>-0.20703246551187637</v>
      </c>
      <c r="L76" s="8">
        <f t="shared" si="11"/>
        <v>-3332</v>
      </c>
      <c r="M76" s="14">
        <f t="shared" si="14"/>
        <v>-0.3035437733442653</v>
      </c>
    </row>
    <row r="77" spans="1:13" x14ac:dyDescent="0.25">
      <c r="A77" s="6" t="s">
        <v>13</v>
      </c>
      <c r="B77" s="6" t="s">
        <v>39</v>
      </c>
      <c r="C77" s="8">
        <v>6927</v>
      </c>
      <c r="D77" s="8">
        <v>6688</v>
      </c>
      <c r="E77" s="8">
        <v>6244</v>
      </c>
      <c r="F77" s="8">
        <v>4345</v>
      </c>
      <c r="H77" s="8">
        <f t="shared" si="9"/>
        <v>-444</v>
      </c>
      <c r="I77" s="14">
        <f t="shared" si="12"/>
        <v>-6.638755980861244E-2</v>
      </c>
      <c r="J77" s="8">
        <f t="shared" si="10"/>
        <v>-1899</v>
      </c>
      <c r="K77" s="14">
        <f t="shared" si="13"/>
        <v>-0.30413196668802051</v>
      </c>
      <c r="L77" s="8">
        <f t="shared" si="11"/>
        <v>-2343</v>
      </c>
      <c r="M77" s="14">
        <f t="shared" si="14"/>
        <v>-0.35032894736842107</v>
      </c>
    </row>
    <row r="78" spans="1:13" x14ac:dyDescent="0.25">
      <c r="A78" s="6" t="s">
        <v>13</v>
      </c>
      <c r="B78" s="6" t="s">
        <v>40</v>
      </c>
      <c r="C78" s="8">
        <v>20475</v>
      </c>
      <c r="D78" s="8">
        <v>16796</v>
      </c>
      <c r="E78" s="8">
        <v>13773</v>
      </c>
      <c r="F78" s="8">
        <v>6332</v>
      </c>
      <c r="H78" s="8">
        <f t="shared" si="9"/>
        <v>-3023</v>
      </c>
      <c r="I78" s="14">
        <f t="shared" si="12"/>
        <v>-0.17998332936413433</v>
      </c>
      <c r="J78" s="8">
        <f t="shared" si="10"/>
        <v>-7441</v>
      </c>
      <c r="K78" s="14">
        <f t="shared" si="13"/>
        <v>-0.54025992884629348</v>
      </c>
      <c r="L78" s="8">
        <f t="shared" si="11"/>
        <v>-10464</v>
      </c>
      <c r="M78" s="14">
        <f t="shared" si="14"/>
        <v>-0.62300547749464164</v>
      </c>
    </row>
    <row r="79" spans="1:13" x14ac:dyDescent="0.25">
      <c r="A79" s="6" t="s">
        <v>13</v>
      </c>
      <c r="B79" s="6" t="s">
        <v>41</v>
      </c>
      <c r="C79" s="8">
        <v>22024</v>
      </c>
      <c r="D79" s="8">
        <v>17757</v>
      </c>
      <c r="E79" s="8">
        <v>15549</v>
      </c>
      <c r="F79" s="8">
        <v>8961</v>
      </c>
      <c r="H79" s="8">
        <f t="shared" si="9"/>
        <v>-2208</v>
      </c>
      <c r="I79" s="14">
        <f t="shared" si="12"/>
        <v>-0.12434532860280453</v>
      </c>
      <c r="J79" s="8">
        <f t="shared" si="10"/>
        <v>-6588</v>
      </c>
      <c r="K79" s="14">
        <f t="shared" si="13"/>
        <v>-0.42369284198340729</v>
      </c>
      <c r="L79" s="8">
        <f t="shared" si="11"/>
        <v>-8796</v>
      </c>
      <c r="M79" s="14">
        <f t="shared" si="14"/>
        <v>-0.4953539449231289</v>
      </c>
    </row>
    <row r="80" spans="1:13" x14ac:dyDescent="0.25">
      <c r="A80" s="6" t="s">
        <v>13</v>
      </c>
      <c r="B80" s="6" t="s">
        <v>42</v>
      </c>
      <c r="C80" s="8">
        <v>5140</v>
      </c>
      <c r="D80" s="8">
        <v>5884</v>
      </c>
      <c r="E80" s="8">
        <v>4875</v>
      </c>
      <c r="F80" s="8">
        <v>4072</v>
      </c>
      <c r="H80" s="8">
        <f t="shared" si="9"/>
        <v>-1009</v>
      </c>
      <c r="I80" s="14">
        <f t="shared" si="12"/>
        <v>-0.17148198504418763</v>
      </c>
      <c r="J80" s="8">
        <f t="shared" si="10"/>
        <v>-803</v>
      </c>
      <c r="K80" s="14">
        <f t="shared" si="13"/>
        <v>-0.16471794871794873</v>
      </c>
      <c r="L80" s="8">
        <f t="shared" si="11"/>
        <v>-1812</v>
      </c>
      <c r="M80" s="14">
        <f t="shared" si="14"/>
        <v>-0.30795377294357579</v>
      </c>
    </row>
    <row r="81" spans="1:13" x14ac:dyDescent="0.25">
      <c r="A81" s="6" t="s">
        <v>13</v>
      </c>
      <c r="B81" s="6" t="s">
        <v>43</v>
      </c>
      <c r="C81" s="8">
        <v>9879</v>
      </c>
      <c r="D81" s="8">
        <v>25768</v>
      </c>
      <c r="E81" s="8">
        <v>21703</v>
      </c>
      <c r="F81" s="8">
        <v>13444</v>
      </c>
      <c r="H81" s="8">
        <f t="shared" si="9"/>
        <v>-4065</v>
      </c>
      <c r="I81" s="14">
        <f t="shared" si="12"/>
        <v>-0.15775380316671841</v>
      </c>
      <c r="J81" s="8">
        <f t="shared" si="10"/>
        <v>-8259</v>
      </c>
      <c r="K81" s="14">
        <f t="shared" si="13"/>
        <v>-0.38054646823019861</v>
      </c>
      <c r="L81" s="8">
        <f t="shared" si="11"/>
        <v>-12324</v>
      </c>
      <c r="M81" s="14">
        <f t="shared" si="14"/>
        <v>-0.4782676187519404</v>
      </c>
    </row>
    <row r="82" spans="1:13" x14ac:dyDescent="0.25">
      <c r="A82" s="6" t="s">
        <v>13</v>
      </c>
      <c r="B82" s="6" t="s">
        <v>44</v>
      </c>
      <c r="C82" s="8">
        <v>18648</v>
      </c>
      <c r="D82" s="8">
        <v>18167</v>
      </c>
      <c r="E82" s="8">
        <v>19604</v>
      </c>
      <c r="F82" s="8">
        <v>16458</v>
      </c>
      <c r="H82" s="8">
        <f t="shared" si="9"/>
        <v>1437</v>
      </c>
      <c r="I82" s="14">
        <f t="shared" si="12"/>
        <v>7.9099466064842847E-2</v>
      </c>
      <c r="J82" s="8">
        <f t="shared" si="10"/>
        <v>-3146</v>
      </c>
      <c r="K82" s="14">
        <f t="shared" si="13"/>
        <v>-0.16047745358090185</v>
      </c>
      <c r="L82" s="8">
        <f t="shared" si="11"/>
        <v>-1709</v>
      </c>
      <c r="M82" s="14">
        <f t="shared" si="14"/>
        <v>-9.407166840975395E-2</v>
      </c>
    </row>
    <row r="83" spans="1:13" x14ac:dyDescent="0.25">
      <c r="A83" s="6" t="s">
        <v>13</v>
      </c>
      <c r="B83" s="6" t="s">
        <v>45</v>
      </c>
      <c r="C83" s="8">
        <v>27649</v>
      </c>
      <c r="D83" s="8">
        <v>26448</v>
      </c>
      <c r="E83" s="8">
        <v>24781</v>
      </c>
      <c r="F83" s="8">
        <v>17182</v>
      </c>
      <c r="H83" s="8">
        <f t="shared" si="9"/>
        <v>-1667</v>
      </c>
      <c r="I83" s="14">
        <f t="shared" si="12"/>
        <v>-6.3029340592861458E-2</v>
      </c>
      <c r="J83" s="8">
        <f t="shared" si="10"/>
        <v>-7599</v>
      </c>
      <c r="K83" s="14">
        <f t="shared" si="13"/>
        <v>-0.30664622089504057</v>
      </c>
      <c r="L83" s="8">
        <f t="shared" si="11"/>
        <v>-9266</v>
      </c>
      <c r="M83" s="14">
        <f t="shared" si="14"/>
        <v>-0.35034785238959465</v>
      </c>
    </row>
    <row r="84" spans="1:13" x14ac:dyDescent="0.25">
      <c r="A84" s="6" t="s">
        <v>13</v>
      </c>
      <c r="B84" s="6" t="s">
        <v>46</v>
      </c>
      <c r="C84" s="8">
        <v>19289</v>
      </c>
      <c r="D84" s="8">
        <v>34189</v>
      </c>
      <c r="E84" s="8">
        <v>30650</v>
      </c>
      <c r="F84" s="8">
        <v>20862</v>
      </c>
      <c r="H84" s="8">
        <f t="shared" si="9"/>
        <v>-3539</v>
      </c>
      <c r="I84" s="14">
        <f t="shared" si="12"/>
        <v>-0.10351282576267221</v>
      </c>
      <c r="J84" s="8">
        <f t="shared" si="10"/>
        <v>-9788</v>
      </c>
      <c r="K84" s="14">
        <f t="shared" si="13"/>
        <v>-0.31934747145187603</v>
      </c>
      <c r="L84" s="8">
        <f t="shared" si="11"/>
        <v>-13327</v>
      </c>
      <c r="M84" s="14">
        <f t="shared" si="14"/>
        <v>-0.38980373804440027</v>
      </c>
    </row>
    <row r="85" spans="1:13" x14ac:dyDescent="0.25">
      <c r="A85" s="6" t="s">
        <v>13</v>
      </c>
      <c r="B85" s="6" t="s">
        <v>47</v>
      </c>
      <c r="C85" s="8">
        <v>366</v>
      </c>
      <c r="D85" s="8">
        <v>8165</v>
      </c>
      <c r="E85" s="8">
        <v>7082</v>
      </c>
      <c r="F85" s="8">
        <v>5565</v>
      </c>
      <c r="H85" s="8">
        <f t="shared" si="9"/>
        <v>-1083</v>
      </c>
      <c r="I85" s="14">
        <f t="shared" si="12"/>
        <v>-0.13263931414574404</v>
      </c>
      <c r="J85" s="8">
        <f t="shared" si="10"/>
        <v>-1517</v>
      </c>
      <c r="K85" s="14">
        <f t="shared" si="13"/>
        <v>-0.2142050268285795</v>
      </c>
      <c r="L85" s="8">
        <f t="shared" si="11"/>
        <v>-2600</v>
      </c>
      <c r="M85" s="14">
        <f t="shared" si="14"/>
        <v>-0.31843233312921004</v>
      </c>
    </row>
    <row r="86" spans="1:13" x14ac:dyDescent="0.25">
      <c r="A86" s="6" t="s">
        <v>13</v>
      </c>
      <c r="B86" s="6" t="s">
        <v>48</v>
      </c>
      <c r="C86" s="8">
        <v>4508</v>
      </c>
      <c r="D86" s="8">
        <v>15862</v>
      </c>
      <c r="E86" s="8">
        <v>13182</v>
      </c>
      <c r="F86" s="8">
        <v>7960</v>
      </c>
      <c r="H86" s="8">
        <f t="shared" si="9"/>
        <v>-2680</v>
      </c>
      <c r="I86" s="14">
        <f t="shared" si="12"/>
        <v>-0.16895725633589712</v>
      </c>
      <c r="J86" s="8">
        <f t="shared" si="10"/>
        <v>-5222</v>
      </c>
      <c r="K86" s="14">
        <f t="shared" si="13"/>
        <v>-0.39614626005158549</v>
      </c>
      <c r="L86" s="8">
        <f t="shared" si="11"/>
        <v>-7902</v>
      </c>
      <c r="M86" s="14">
        <f t="shared" si="14"/>
        <v>-0.49817173118143993</v>
      </c>
    </row>
    <row r="87" spans="1:13" x14ac:dyDescent="0.25">
      <c r="A87" s="6" t="s">
        <v>13</v>
      </c>
      <c r="B87" s="6" t="s">
        <v>49</v>
      </c>
      <c r="C87" s="8">
        <v>58</v>
      </c>
      <c r="D87" s="8">
        <v>122</v>
      </c>
      <c r="E87" s="8">
        <v>1576</v>
      </c>
      <c r="F87" s="8">
        <v>1612</v>
      </c>
      <c r="H87" s="8">
        <f t="shared" si="9"/>
        <v>1454</v>
      </c>
      <c r="I87" s="14">
        <f t="shared" si="12"/>
        <v>11.918032786885245</v>
      </c>
      <c r="J87" s="8">
        <f t="shared" si="10"/>
        <v>36</v>
      </c>
      <c r="K87" s="14">
        <f t="shared" si="13"/>
        <v>2.2842639593908629E-2</v>
      </c>
      <c r="L87" s="8">
        <f t="shared" si="11"/>
        <v>1490</v>
      </c>
      <c r="M87" s="14">
        <f t="shared" si="14"/>
        <v>12.21311475409836</v>
      </c>
    </row>
    <row r="88" spans="1:13" x14ac:dyDescent="0.25">
      <c r="A88" s="6" t="s">
        <v>13</v>
      </c>
      <c r="B88" s="6" t="s">
        <v>50</v>
      </c>
      <c r="C88" s="8">
        <v>5446</v>
      </c>
      <c r="D88" s="8">
        <v>4539</v>
      </c>
      <c r="E88" s="8">
        <v>4409</v>
      </c>
      <c r="F88" s="8">
        <v>3402</v>
      </c>
      <c r="H88" s="8">
        <f t="shared" si="9"/>
        <v>-130</v>
      </c>
      <c r="I88" s="14">
        <f t="shared" si="12"/>
        <v>-2.8640669751046486E-2</v>
      </c>
      <c r="J88" s="8">
        <f t="shared" si="10"/>
        <v>-1007</v>
      </c>
      <c r="K88" s="14">
        <f t="shared" si="13"/>
        <v>-0.22839646178271716</v>
      </c>
      <c r="L88" s="8">
        <f t="shared" si="11"/>
        <v>-1137</v>
      </c>
      <c r="M88" s="14">
        <f t="shared" si="14"/>
        <v>-0.25049570389953735</v>
      </c>
    </row>
    <row r="89" spans="1:13" x14ac:dyDescent="0.25">
      <c r="A89" s="6" t="s">
        <v>13</v>
      </c>
      <c r="B89" s="6" t="s">
        <v>51</v>
      </c>
      <c r="C89" s="8">
        <v>4094</v>
      </c>
      <c r="D89" s="8">
        <v>6207</v>
      </c>
      <c r="E89" s="8">
        <v>4555</v>
      </c>
      <c r="F89" s="8">
        <v>2932</v>
      </c>
      <c r="H89" s="8">
        <f t="shared" si="9"/>
        <v>-1652</v>
      </c>
      <c r="I89" s="14">
        <f t="shared" si="12"/>
        <v>-0.26615111970356048</v>
      </c>
      <c r="J89" s="8">
        <f t="shared" si="10"/>
        <v>-1623</v>
      </c>
      <c r="K89" s="14">
        <f t="shared" si="13"/>
        <v>-0.35631174533479693</v>
      </c>
      <c r="L89" s="8">
        <f t="shared" si="11"/>
        <v>-3275</v>
      </c>
      <c r="M89" s="14">
        <f t="shared" si="14"/>
        <v>-0.52763009505397129</v>
      </c>
    </row>
    <row r="90" spans="1:13" x14ac:dyDescent="0.25">
      <c r="A90" s="6" t="s">
        <v>13</v>
      </c>
      <c r="B90" s="6" t="s">
        <v>52</v>
      </c>
      <c r="C90" s="8">
        <v>2150</v>
      </c>
      <c r="D90" s="8">
        <v>3308</v>
      </c>
      <c r="E90" s="8">
        <v>2983</v>
      </c>
      <c r="F90" s="8">
        <v>1828</v>
      </c>
      <c r="H90" s="8">
        <f t="shared" si="9"/>
        <v>-325</v>
      </c>
      <c r="I90" s="14">
        <f t="shared" si="12"/>
        <v>-9.824667472793229E-2</v>
      </c>
      <c r="J90" s="8">
        <f t="shared" si="10"/>
        <v>-1155</v>
      </c>
      <c r="K90" s="14">
        <f t="shared" si="13"/>
        <v>-0.3871940998994301</v>
      </c>
      <c r="L90" s="8">
        <f t="shared" si="11"/>
        <v>-1480</v>
      </c>
      <c r="M90" s="14">
        <f t="shared" si="14"/>
        <v>-0.44740024183796856</v>
      </c>
    </row>
    <row r="91" spans="1:13" x14ac:dyDescent="0.25">
      <c r="A91" s="6" t="s">
        <v>13</v>
      </c>
      <c r="B91" s="6" t="s">
        <v>53</v>
      </c>
      <c r="C91" s="8">
        <v>4948</v>
      </c>
      <c r="D91" s="8">
        <v>18658</v>
      </c>
      <c r="E91" s="8">
        <v>15095</v>
      </c>
      <c r="F91" s="8">
        <v>11853</v>
      </c>
      <c r="H91" s="8">
        <f t="shared" si="9"/>
        <v>-3563</v>
      </c>
      <c r="I91" s="14">
        <f t="shared" si="12"/>
        <v>-0.19096366170007503</v>
      </c>
      <c r="J91" s="8">
        <f t="shared" si="10"/>
        <v>-3242</v>
      </c>
      <c r="K91" s="14">
        <f t="shared" si="13"/>
        <v>-0.21477310367671415</v>
      </c>
      <c r="L91" s="8">
        <f t="shared" si="11"/>
        <v>-6805</v>
      </c>
      <c r="M91" s="14">
        <f t="shared" si="14"/>
        <v>-0.36472290706399402</v>
      </c>
    </row>
    <row r="92" spans="1:13" x14ac:dyDescent="0.25">
      <c r="A92" s="6" t="s">
        <v>13</v>
      </c>
      <c r="B92" s="6" t="s">
        <v>54</v>
      </c>
      <c r="C92" s="8">
        <v>5441</v>
      </c>
      <c r="D92" s="8">
        <v>11168</v>
      </c>
      <c r="E92" s="8">
        <v>9687</v>
      </c>
      <c r="F92" s="8">
        <v>5434</v>
      </c>
      <c r="H92" s="8">
        <f t="shared" si="9"/>
        <v>-1481</v>
      </c>
      <c r="I92" s="14">
        <f t="shared" si="12"/>
        <v>-0.13261103151862463</v>
      </c>
      <c r="J92" s="8">
        <f t="shared" si="10"/>
        <v>-4253</v>
      </c>
      <c r="K92" s="14">
        <f t="shared" si="13"/>
        <v>-0.43904201507174562</v>
      </c>
      <c r="L92" s="8">
        <f t="shared" si="11"/>
        <v>-5734</v>
      </c>
      <c r="M92" s="14">
        <f t="shared" si="14"/>
        <v>-0.5134312320916905</v>
      </c>
    </row>
    <row r="93" spans="1:13" x14ac:dyDescent="0.25">
      <c r="A93" s="6" t="s">
        <v>13</v>
      </c>
      <c r="B93" s="6" t="s">
        <v>55</v>
      </c>
      <c r="C93" s="8">
        <v>5754</v>
      </c>
      <c r="D93" s="8">
        <v>4849</v>
      </c>
      <c r="E93" s="8">
        <v>61040</v>
      </c>
      <c r="F93" s="8">
        <v>38991</v>
      </c>
      <c r="H93" s="8">
        <f t="shared" si="9"/>
        <v>56191</v>
      </c>
      <c r="I93" s="14">
        <f t="shared" si="12"/>
        <v>11.588162507733553</v>
      </c>
      <c r="J93" s="8">
        <f t="shared" si="10"/>
        <v>-22049</v>
      </c>
      <c r="K93" s="14">
        <f t="shared" si="13"/>
        <v>-0.36122214941022279</v>
      </c>
      <c r="L93" s="8">
        <f t="shared" si="11"/>
        <v>34142</v>
      </c>
      <c r="M93" s="14">
        <f t="shared" si="14"/>
        <v>7.0410393895648591</v>
      </c>
    </row>
    <row r="94" spans="1:13" x14ac:dyDescent="0.25">
      <c r="A94" s="6" t="s">
        <v>13</v>
      </c>
      <c r="B94" s="6" t="s">
        <v>56</v>
      </c>
      <c r="C94" s="8">
        <v>26910</v>
      </c>
      <c r="D94" s="8">
        <v>17621</v>
      </c>
      <c r="E94" s="8">
        <v>41737</v>
      </c>
      <c r="F94" s="8">
        <v>28874</v>
      </c>
      <c r="H94" s="8">
        <f t="shared" ref="H94:H119" si="15">E94-D94</f>
        <v>24116</v>
      </c>
      <c r="I94" s="14">
        <f t="shared" si="12"/>
        <v>1.3685942909028999</v>
      </c>
      <c r="J94" s="8">
        <f t="shared" ref="J94:J119" si="16">F94-E94</f>
        <v>-12863</v>
      </c>
      <c r="K94" s="14">
        <f t="shared" si="13"/>
        <v>-0.30819177228837724</v>
      </c>
      <c r="L94" s="8">
        <f t="shared" ref="L94:L119" si="17">F94-D94</f>
        <v>11253</v>
      </c>
      <c r="M94" s="14">
        <f t="shared" si="14"/>
        <v>0.63861301855740304</v>
      </c>
    </row>
    <row r="95" spans="1:13" x14ac:dyDescent="0.25">
      <c r="A95" s="6" t="s">
        <v>13</v>
      </c>
      <c r="B95" s="6" t="s">
        <v>57</v>
      </c>
      <c r="C95" s="8">
        <v>697</v>
      </c>
      <c r="D95" s="8">
        <v>2016</v>
      </c>
      <c r="E95" s="8">
        <v>1736</v>
      </c>
      <c r="F95" s="8">
        <v>1435</v>
      </c>
      <c r="H95" s="8">
        <f t="shared" si="15"/>
        <v>-280</v>
      </c>
      <c r="I95" s="14">
        <f t="shared" si="12"/>
        <v>-0.1388888888888889</v>
      </c>
      <c r="J95" s="8">
        <f t="shared" si="16"/>
        <v>-301</v>
      </c>
      <c r="K95" s="14">
        <f t="shared" si="13"/>
        <v>-0.17338709677419356</v>
      </c>
      <c r="L95" s="8">
        <f t="shared" si="17"/>
        <v>-581</v>
      </c>
      <c r="M95" s="14">
        <f t="shared" si="14"/>
        <v>-0.28819444444444442</v>
      </c>
    </row>
    <row r="96" spans="1:13" x14ac:dyDescent="0.25">
      <c r="A96" s="6" t="s">
        <v>13</v>
      </c>
      <c r="B96" s="6" t="s">
        <v>58</v>
      </c>
      <c r="C96" s="8">
        <v>29576</v>
      </c>
      <c r="D96" s="8">
        <v>29878</v>
      </c>
      <c r="E96" s="8">
        <v>22657</v>
      </c>
      <c r="F96" s="8">
        <v>16856</v>
      </c>
      <c r="H96" s="8">
        <f t="shared" si="15"/>
        <v>-7221</v>
      </c>
      <c r="I96" s="14">
        <f t="shared" si="12"/>
        <v>-0.24168284356382622</v>
      </c>
      <c r="J96" s="8">
        <f t="shared" si="16"/>
        <v>-5801</v>
      </c>
      <c r="K96" s="14">
        <f t="shared" si="13"/>
        <v>-0.25603566226773183</v>
      </c>
      <c r="L96" s="8">
        <f t="shared" si="17"/>
        <v>-13022</v>
      </c>
      <c r="M96" s="14">
        <f t="shared" si="14"/>
        <v>-0.4358390789209452</v>
      </c>
    </row>
    <row r="97" spans="1:13" x14ac:dyDescent="0.25">
      <c r="A97" s="6" t="s">
        <v>13</v>
      </c>
      <c r="B97" s="6" t="s">
        <v>59</v>
      </c>
      <c r="C97" s="8">
        <v>1821</v>
      </c>
      <c r="D97" s="8">
        <v>10810</v>
      </c>
      <c r="E97" s="8">
        <v>9217</v>
      </c>
      <c r="F97" s="8">
        <v>6393</v>
      </c>
      <c r="H97" s="8">
        <f t="shared" si="15"/>
        <v>-1593</v>
      </c>
      <c r="I97" s="14">
        <f t="shared" si="12"/>
        <v>-0.14736355226641998</v>
      </c>
      <c r="J97" s="8">
        <f t="shared" si="16"/>
        <v>-2824</v>
      </c>
      <c r="K97" s="14">
        <f t="shared" si="13"/>
        <v>-0.30639036562872951</v>
      </c>
      <c r="L97" s="8">
        <f t="shared" si="17"/>
        <v>-4417</v>
      </c>
      <c r="M97" s="14">
        <f t="shared" si="14"/>
        <v>-0.4086031452358927</v>
      </c>
    </row>
    <row r="98" spans="1:13" x14ac:dyDescent="0.25">
      <c r="A98" s="6" t="s">
        <v>13</v>
      </c>
      <c r="B98" s="6" t="s">
        <v>60</v>
      </c>
      <c r="C98" s="8">
        <v>13768</v>
      </c>
      <c r="D98" s="8">
        <v>12088</v>
      </c>
      <c r="E98" s="8">
        <v>1063</v>
      </c>
      <c r="F98" s="8">
        <v>8278</v>
      </c>
      <c r="H98" s="8">
        <f t="shared" si="15"/>
        <v>-11025</v>
      </c>
      <c r="I98" s="14">
        <f t="shared" si="12"/>
        <v>-0.91206154864328259</v>
      </c>
      <c r="J98" s="8">
        <f t="shared" si="16"/>
        <v>7215</v>
      </c>
      <c r="K98" s="14">
        <f t="shared" si="13"/>
        <v>6.7873941674506115</v>
      </c>
      <c r="L98" s="8">
        <f t="shared" si="17"/>
        <v>-3810</v>
      </c>
      <c r="M98" s="14">
        <f t="shared" si="14"/>
        <v>-0.31518861681005955</v>
      </c>
    </row>
    <row r="99" spans="1:13" x14ac:dyDescent="0.25">
      <c r="A99" s="6" t="s">
        <v>13</v>
      </c>
      <c r="B99" s="6" t="s">
        <v>61</v>
      </c>
      <c r="C99" s="8">
        <v>21572</v>
      </c>
      <c r="D99" s="8">
        <v>17486</v>
      </c>
      <c r="E99" s="8">
        <v>14965</v>
      </c>
      <c r="F99" s="8">
        <v>10743</v>
      </c>
      <c r="H99" s="8">
        <f t="shared" si="15"/>
        <v>-2521</v>
      </c>
      <c r="I99" s="14">
        <f t="shared" si="12"/>
        <v>-0.1441724808418163</v>
      </c>
      <c r="J99" s="8">
        <f t="shared" si="16"/>
        <v>-4222</v>
      </c>
      <c r="K99" s="14">
        <f t="shared" si="13"/>
        <v>-0.28212495823588374</v>
      </c>
      <c r="L99" s="8">
        <f t="shared" si="17"/>
        <v>-6743</v>
      </c>
      <c r="M99" s="14">
        <f t="shared" si="14"/>
        <v>-0.38562278394143884</v>
      </c>
    </row>
    <row r="100" spans="1:13" x14ac:dyDescent="0.25">
      <c r="A100" s="6" t="s">
        <v>13</v>
      </c>
      <c r="B100" s="6" t="s">
        <v>62</v>
      </c>
      <c r="C100" s="8">
        <v>5189</v>
      </c>
      <c r="D100" s="8">
        <v>5979</v>
      </c>
      <c r="E100" s="8">
        <v>5046</v>
      </c>
      <c r="F100" s="8">
        <v>3869</v>
      </c>
      <c r="H100" s="8">
        <f t="shared" si="15"/>
        <v>-933</v>
      </c>
      <c r="I100" s="14">
        <f t="shared" si="12"/>
        <v>-0.15604616156547918</v>
      </c>
      <c r="J100" s="8">
        <f t="shared" si="16"/>
        <v>-1177</v>
      </c>
      <c r="K100" s="14">
        <f t="shared" si="13"/>
        <v>-0.23325406262386048</v>
      </c>
      <c r="L100" s="8">
        <f t="shared" si="17"/>
        <v>-2110</v>
      </c>
      <c r="M100" s="14">
        <f t="shared" si="14"/>
        <v>-0.35290182304733231</v>
      </c>
    </row>
    <row r="101" spans="1:13" x14ac:dyDescent="0.25">
      <c r="A101" s="6" t="s">
        <v>13</v>
      </c>
      <c r="B101" s="6" t="s">
        <v>63</v>
      </c>
      <c r="C101" s="8">
        <v>4662</v>
      </c>
      <c r="D101" s="8">
        <v>19581</v>
      </c>
      <c r="E101" s="8">
        <v>16233</v>
      </c>
      <c r="F101" s="8">
        <v>11295</v>
      </c>
      <c r="H101" s="8">
        <f t="shared" si="15"/>
        <v>-3348</v>
      </c>
      <c r="I101" s="14">
        <f t="shared" si="12"/>
        <v>-0.17098207445993566</v>
      </c>
      <c r="J101" s="8">
        <f t="shared" si="16"/>
        <v>-4938</v>
      </c>
      <c r="K101" s="14">
        <f t="shared" si="13"/>
        <v>-0.30419515801145813</v>
      </c>
      <c r="L101" s="8">
        <f t="shared" si="17"/>
        <v>-8286</v>
      </c>
      <c r="M101" s="14">
        <f t="shared" si="14"/>
        <v>-0.42316531331392676</v>
      </c>
    </row>
    <row r="102" spans="1:13" x14ac:dyDescent="0.25">
      <c r="A102" s="6" t="s">
        <v>13</v>
      </c>
      <c r="B102" s="6" t="s">
        <v>64</v>
      </c>
      <c r="C102" s="8">
        <v>906</v>
      </c>
      <c r="D102" s="8">
        <v>2379</v>
      </c>
      <c r="E102" s="8">
        <v>1421</v>
      </c>
      <c r="F102" s="8">
        <v>1409</v>
      </c>
      <c r="H102" s="8">
        <f t="shared" si="15"/>
        <v>-958</v>
      </c>
      <c r="I102" s="14">
        <f t="shared" si="12"/>
        <v>-0.40269020596889449</v>
      </c>
      <c r="J102" s="8">
        <f t="shared" si="16"/>
        <v>-12</v>
      </c>
      <c r="K102" s="14">
        <f t="shared" si="13"/>
        <v>-8.44475721323012E-3</v>
      </c>
      <c r="L102" s="8">
        <f t="shared" si="17"/>
        <v>-970</v>
      </c>
      <c r="M102" s="14">
        <f t="shared" si="14"/>
        <v>-0.40773434216057169</v>
      </c>
    </row>
    <row r="103" spans="1:13" x14ac:dyDescent="0.25">
      <c r="A103" s="6" t="s">
        <v>13</v>
      </c>
      <c r="B103" s="6" t="s">
        <v>65</v>
      </c>
      <c r="C103" s="8">
        <v>538</v>
      </c>
      <c r="D103" s="8">
        <v>3049</v>
      </c>
      <c r="E103" s="8">
        <v>10207</v>
      </c>
      <c r="F103" s="8">
        <v>8246</v>
      </c>
      <c r="H103" s="8">
        <f t="shared" si="15"/>
        <v>7158</v>
      </c>
      <c r="I103" s="14">
        <f t="shared" si="12"/>
        <v>2.3476549688422432</v>
      </c>
      <c r="J103" s="8">
        <f t="shared" si="16"/>
        <v>-1961</v>
      </c>
      <c r="K103" s="14">
        <f t="shared" si="13"/>
        <v>-0.19212305280689723</v>
      </c>
      <c r="L103" s="8">
        <f t="shared" si="17"/>
        <v>5197</v>
      </c>
      <c r="M103" s="14">
        <f t="shared" si="14"/>
        <v>1.7044932764840932</v>
      </c>
    </row>
    <row r="104" spans="1:13" x14ac:dyDescent="0.25">
      <c r="A104" s="6" t="s">
        <v>13</v>
      </c>
      <c r="B104" s="6" t="s">
        <v>66</v>
      </c>
      <c r="C104" s="8">
        <v>83062</v>
      </c>
      <c r="D104" s="8">
        <v>79335</v>
      </c>
      <c r="E104" s="8">
        <v>70901</v>
      </c>
      <c r="F104" s="8">
        <v>45026</v>
      </c>
      <c r="H104" s="8">
        <f t="shared" si="15"/>
        <v>-8434</v>
      </c>
      <c r="I104" s="14">
        <f t="shared" si="12"/>
        <v>-0.10630869099388668</v>
      </c>
      <c r="J104" s="8">
        <f t="shared" si="16"/>
        <v>-25875</v>
      </c>
      <c r="K104" s="14">
        <f t="shared" si="13"/>
        <v>-0.36494548736971272</v>
      </c>
      <c r="L104" s="8">
        <f t="shared" si="17"/>
        <v>-34309</v>
      </c>
      <c r="M104" s="14">
        <f t="shared" si="14"/>
        <v>-0.43245730131719923</v>
      </c>
    </row>
    <row r="105" spans="1:13" x14ac:dyDescent="0.25">
      <c r="A105" s="6" t="s">
        <v>13</v>
      </c>
      <c r="B105" s="6" t="s">
        <v>67</v>
      </c>
      <c r="C105" s="8">
        <v>4952</v>
      </c>
      <c r="D105" s="8">
        <v>13927</v>
      </c>
      <c r="E105" s="8">
        <v>12296</v>
      </c>
      <c r="F105" s="8">
        <v>10015</v>
      </c>
      <c r="H105" s="8">
        <f t="shared" si="15"/>
        <v>-1631</v>
      </c>
      <c r="I105" s="14">
        <f t="shared" si="12"/>
        <v>-0.11711064838084297</v>
      </c>
      <c r="J105" s="8">
        <f t="shared" si="16"/>
        <v>-2281</v>
      </c>
      <c r="K105" s="14">
        <f t="shared" si="13"/>
        <v>-0.18550748210800261</v>
      </c>
      <c r="L105" s="8">
        <f t="shared" si="17"/>
        <v>-3912</v>
      </c>
      <c r="M105" s="14">
        <f t="shared" si="14"/>
        <v>-0.28089322897967978</v>
      </c>
    </row>
    <row r="106" spans="1:13" x14ac:dyDescent="0.25">
      <c r="A106" s="6" t="s">
        <v>13</v>
      </c>
      <c r="B106" s="6" t="s">
        <v>68</v>
      </c>
      <c r="C106" s="8">
        <v>1592</v>
      </c>
      <c r="D106" s="8">
        <v>1568</v>
      </c>
      <c r="E106" s="8">
        <v>1338</v>
      </c>
      <c r="F106" s="8">
        <v>984</v>
      </c>
      <c r="H106" s="8">
        <f t="shared" si="15"/>
        <v>-230</v>
      </c>
      <c r="I106" s="14">
        <f t="shared" si="12"/>
        <v>-0.14668367346938777</v>
      </c>
      <c r="J106" s="8">
        <f t="shared" si="16"/>
        <v>-354</v>
      </c>
      <c r="K106" s="14">
        <f t="shared" si="13"/>
        <v>-0.26457399103139012</v>
      </c>
      <c r="L106" s="8">
        <f t="shared" si="17"/>
        <v>-584</v>
      </c>
      <c r="M106" s="14">
        <f t="shared" si="14"/>
        <v>-0.37244897959183676</v>
      </c>
    </row>
    <row r="107" spans="1:13" x14ac:dyDescent="0.25">
      <c r="A107" s="6" t="s">
        <v>13</v>
      </c>
      <c r="B107" s="6" t="s">
        <v>69</v>
      </c>
      <c r="C107" s="8">
        <v>18096</v>
      </c>
      <c r="D107" s="8">
        <v>18289</v>
      </c>
      <c r="E107" s="8">
        <v>16740</v>
      </c>
      <c r="F107" s="8">
        <v>10491</v>
      </c>
      <c r="H107" s="8">
        <f t="shared" si="15"/>
        <v>-1549</v>
      </c>
      <c r="I107" s="14">
        <f t="shared" si="12"/>
        <v>-8.4695718738039258E-2</v>
      </c>
      <c r="J107" s="8">
        <f t="shared" si="16"/>
        <v>-6249</v>
      </c>
      <c r="K107" s="14">
        <f t="shared" si="13"/>
        <v>-0.3732974910394265</v>
      </c>
      <c r="L107" s="8">
        <f t="shared" si="17"/>
        <v>-7798</v>
      </c>
      <c r="M107" s="14">
        <f t="shared" si="14"/>
        <v>-0.42637651047077479</v>
      </c>
    </row>
    <row r="108" spans="1:13" x14ac:dyDescent="0.25">
      <c r="A108" s="6" t="s">
        <v>13</v>
      </c>
      <c r="B108" s="6" t="s">
        <v>70</v>
      </c>
      <c r="C108" s="8">
        <v>31352</v>
      </c>
      <c r="D108" s="8">
        <v>30722</v>
      </c>
      <c r="E108" s="8">
        <v>38738</v>
      </c>
      <c r="F108" s="8">
        <v>26547</v>
      </c>
      <c r="H108" s="8">
        <f t="shared" si="15"/>
        <v>8016</v>
      </c>
      <c r="I108" s="14">
        <f t="shared" si="12"/>
        <v>0.26092051298743574</v>
      </c>
      <c r="J108" s="8">
        <f t="shared" si="16"/>
        <v>-12191</v>
      </c>
      <c r="K108" s="14">
        <f t="shared" si="13"/>
        <v>-0.31470390830708866</v>
      </c>
      <c r="L108" s="8">
        <f t="shared" si="17"/>
        <v>-4175</v>
      </c>
      <c r="M108" s="14">
        <f t="shared" si="14"/>
        <v>-0.13589610051428944</v>
      </c>
    </row>
    <row r="109" spans="1:13" x14ac:dyDescent="0.25">
      <c r="A109" s="6" t="s">
        <v>13</v>
      </c>
      <c r="B109" s="6" t="s">
        <v>71</v>
      </c>
      <c r="C109" s="8">
        <v>526</v>
      </c>
      <c r="D109" s="8">
        <v>640</v>
      </c>
      <c r="E109" s="8">
        <v>5144</v>
      </c>
      <c r="F109" s="8">
        <v>4233</v>
      </c>
      <c r="H109" s="8">
        <f t="shared" si="15"/>
        <v>4504</v>
      </c>
      <c r="I109" s="14">
        <f t="shared" si="12"/>
        <v>7.0374999999999996</v>
      </c>
      <c r="J109" s="8">
        <f t="shared" si="16"/>
        <v>-911</v>
      </c>
      <c r="K109" s="14">
        <f t="shared" si="13"/>
        <v>-0.17709953343701398</v>
      </c>
      <c r="L109" s="8">
        <f t="shared" si="17"/>
        <v>3593</v>
      </c>
      <c r="M109" s="14">
        <f t="shared" si="14"/>
        <v>5.6140625000000002</v>
      </c>
    </row>
    <row r="110" spans="1:13" x14ac:dyDescent="0.25">
      <c r="A110" s="6" t="s">
        <v>13</v>
      </c>
      <c r="B110" s="6" t="s">
        <v>72</v>
      </c>
      <c r="C110" s="8">
        <v>5270</v>
      </c>
      <c r="D110" s="8">
        <v>5030</v>
      </c>
      <c r="E110" s="8">
        <v>12218</v>
      </c>
      <c r="F110" s="8">
        <v>9170</v>
      </c>
      <c r="H110" s="8">
        <f t="shared" si="15"/>
        <v>7188</v>
      </c>
      <c r="I110" s="14">
        <f t="shared" si="12"/>
        <v>1.4290258449304174</v>
      </c>
      <c r="J110" s="8">
        <f t="shared" si="16"/>
        <v>-3048</v>
      </c>
      <c r="K110" s="14">
        <f t="shared" si="13"/>
        <v>-0.24946799803568506</v>
      </c>
      <c r="L110" s="8">
        <f t="shared" si="17"/>
        <v>4140</v>
      </c>
      <c r="M110" s="14">
        <f t="shared" si="14"/>
        <v>0.82306163021868783</v>
      </c>
    </row>
    <row r="111" spans="1:13" x14ac:dyDescent="0.25">
      <c r="A111" s="6" t="s">
        <v>13</v>
      </c>
      <c r="B111" s="6" t="s">
        <v>73</v>
      </c>
      <c r="C111" s="8">
        <v>725</v>
      </c>
      <c r="D111" s="8">
        <v>1886</v>
      </c>
      <c r="E111" s="8">
        <v>1584</v>
      </c>
      <c r="F111" s="8">
        <v>1424</v>
      </c>
      <c r="H111" s="8">
        <f t="shared" si="15"/>
        <v>-302</v>
      </c>
      <c r="I111" s="14">
        <f t="shared" si="12"/>
        <v>-0.16012725344644752</v>
      </c>
      <c r="J111" s="8">
        <f t="shared" si="16"/>
        <v>-160</v>
      </c>
      <c r="K111" s="14">
        <f t="shared" si="13"/>
        <v>-0.10101010101010101</v>
      </c>
      <c r="L111" s="8">
        <f t="shared" si="17"/>
        <v>-462</v>
      </c>
      <c r="M111" s="14">
        <f t="shared" si="14"/>
        <v>-0.24496288441145281</v>
      </c>
    </row>
    <row r="112" spans="1:13" x14ac:dyDescent="0.25">
      <c r="A112" s="6" t="s">
        <v>13</v>
      </c>
      <c r="B112" s="6" t="s">
        <v>74</v>
      </c>
      <c r="C112" s="8">
        <v>316</v>
      </c>
      <c r="D112" s="8">
        <v>1071</v>
      </c>
      <c r="E112" s="8">
        <v>814</v>
      </c>
      <c r="F112" s="8">
        <v>1091</v>
      </c>
      <c r="H112" s="8">
        <f t="shared" si="15"/>
        <v>-257</v>
      </c>
      <c r="I112" s="14">
        <f t="shared" si="12"/>
        <v>-0.23996265172735762</v>
      </c>
      <c r="J112" s="8">
        <f t="shared" si="16"/>
        <v>277</v>
      </c>
      <c r="K112" s="14">
        <f t="shared" si="13"/>
        <v>0.34029484029484031</v>
      </c>
      <c r="L112" s="8">
        <f t="shared" si="17"/>
        <v>20</v>
      </c>
      <c r="M112" s="14">
        <f t="shared" si="14"/>
        <v>1.8674136321195144E-2</v>
      </c>
    </row>
    <row r="113" spans="1:13" x14ac:dyDescent="0.25">
      <c r="A113" s="6" t="s">
        <v>13</v>
      </c>
      <c r="B113" s="6" t="s">
        <v>75</v>
      </c>
      <c r="C113" s="8">
        <v>2671</v>
      </c>
      <c r="D113" s="8">
        <v>2073</v>
      </c>
      <c r="E113" s="8">
        <v>324</v>
      </c>
      <c r="F113" s="8">
        <v>5801</v>
      </c>
      <c r="H113" s="8">
        <f t="shared" si="15"/>
        <v>-1749</v>
      </c>
      <c r="I113" s="14">
        <f t="shared" si="12"/>
        <v>-0.84370477568740954</v>
      </c>
      <c r="J113" s="8">
        <f t="shared" si="16"/>
        <v>5477</v>
      </c>
      <c r="K113" s="14">
        <f t="shared" si="13"/>
        <v>16.904320987654319</v>
      </c>
      <c r="L113" s="8">
        <f t="shared" si="17"/>
        <v>3728</v>
      </c>
      <c r="M113" s="14">
        <f t="shared" si="14"/>
        <v>1.798359864930053</v>
      </c>
    </row>
    <row r="114" spans="1:13" x14ac:dyDescent="0.25">
      <c r="A114" s="6" t="s">
        <v>13</v>
      </c>
      <c r="B114" s="6" t="s">
        <v>76</v>
      </c>
      <c r="C114" s="8">
        <v>54</v>
      </c>
      <c r="D114" s="8">
        <v>259</v>
      </c>
      <c r="E114" s="8">
        <v>130</v>
      </c>
      <c r="F114" s="8">
        <v>107</v>
      </c>
      <c r="H114" s="8">
        <f t="shared" si="15"/>
        <v>-129</v>
      </c>
      <c r="I114" s="14">
        <f t="shared" si="12"/>
        <v>-0.49806949806949807</v>
      </c>
      <c r="J114" s="8">
        <f t="shared" si="16"/>
        <v>-23</v>
      </c>
      <c r="K114" s="14">
        <f t="shared" si="13"/>
        <v>-0.17692307692307693</v>
      </c>
      <c r="L114" s="8">
        <f t="shared" si="17"/>
        <v>-152</v>
      </c>
      <c r="M114" s="14">
        <f t="shared" si="14"/>
        <v>-0.58687258687258692</v>
      </c>
    </row>
    <row r="115" spans="1:13" x14ac:dyDescent="0.25">
      <c r="A115" s="6" t="s">
        <v>13</v>
      </c>
      <c r="B115" s="6" t="s">
        <v>77</v>
      </c>
      <c r="C115" s="8">
        <v>0</v>
      </c>
      <c r="D115" s="8">
        <v>76</v>
      </c>
      <c r="E115" s="8">
        <v>44</v>
      </c>
      <c r="F115" s="8">
        <v>0</v>
      </c>
      <c r="H115" s="8">
        <f t="shared" si="15"/>
        <v>-32</v>
      </c>
      <c r="I115" s="14">
        <f t="shared" si="12"/>
        <v>-0.42105263157894735</v>
      </c>
      <c r="J115" s="8">
        <f t="shared" si="16"/>
        <v>-44</v>
      </c>
      <c r="K115" s="14">
        <f t="shared" si="13"/>
        <v>-1</v>
      </c>
      <c r="L115" s="8">
        <f t="shared" si="17"/>
        <v>-76</v>
      </c>
      <c r="M115" s="14">
        <f t="shared" si="14"/>
        <v>-1</v>
      </c>
    </row>
    <row r="116" spans="1:13" x14ac:dyDescent="0.25">
      <c r="A116" s="6" t="s">
        <v>13</v>
      </c>
      <c r="B116" s="6" t="s">
        <v>78</v>
      </c>
      <c r="C116" s="8">
        <v>374</v>
      </c>
      <c r="D116" s="8">
        <v>53</v>
      </c>
      <c r="E116" s="8">
        <v>45</v>
      </c>
      <c r="F116" s="8">
        <v>195</v>
      </c>
      <c r="H116" s="8">
        <f t="shared" si="15"/>
        <v>-8</v>
      </c>
      <c r="I116" s="14">
        <f t="shared" si="12"/>
        <v>-0.15094339622641509</v>
      </c>
      <c r="J116" s="8">
        <f t="shared" si="16"/>
        <v>150</v>
      </c>
      <c r="K116" s="14">
        <f t="shared" si="13"/>
        <v>3.3333333333333335</v>
      </c>
      <c r="L116" s="8">
        <f t="shared" si="17"/>
        <v>142</v>
      </c>
      <c r="M116" s="14">
        <f t="shared" si="14"/>
        <v>2.6792452830188678</v>
      </c>
    </row>
    <row r="117" spans="1:13" x14ac:dyDescent="0.25">
      <c r="A117" s="6" t="s">
        <v>13</v>
      </c>
      <c r="B117" s="6" t="s">
        <v>79</v>
      </c>
      <c r="C117" s="8">
        <v>195</v>
      </c>
      <c r="D117" s="8">
        <v>195</v>
      </c>
      <c r="E117" s="8">
        <v>149</v>
      </c>
      <c r="F117" s="8">
        <v>146</v>
      </c>
      <c r="H117" s="8">
        <f t="shared" si="15"/>
        <v>-46</v>
      </c>
      <c r="I117" s="14">
        <f t="shared" si="12"/>
        <v>-0.23589743589743589</v>
      </c>
      <c r="J117" s="8">
        <f t="shared" si="16"/>
        <v>-3</v>
      </c>
      <c r="K117" s="14">
        <f t="shared" si="13"/>
        <v>-2.0134228187919462E-2</v>
      </c>
      <c r="L117" s="8">
        <f t="shared" si="17"/>
        <v>-49</v>
      </c>
      <c r="M117" s="14">
        <f t="shared" si="14"/>
        <v>-0.25128205128205128</v>
      </c>
    </row>
    <row r="118" spans="1:13" x14ac:dyDescent="0.25">
      <c r="A118" s="6" t="s">
        <v>13</v>
      </c>
      <c r="B118" s="6" t="s">
        <v>80</v>
      </c>
      <c r="C118" s="8">
        <v>0</v>
      </c>
      <c r="D118" s="8">
        <v>0</v>
      </c>
      <c r="E118" s="8">
        <v>91</v>
      </c>
      <c r="F118" s="8">
        <v>0</v>
      </c>
      <c r="H118" s="8">
        <f t="shared" si="15"/>
        <v>91</v>
      </c>
      <c r="I118" s="14">
        <f t="shared" si="12"/>
        <v>0</v>
      </c>
      <c r="J118" s="8">
        <f t="shared" si="16"/>
        <v>-91</v>
      </c>
      <c r="K118" s="14">
        <f t="shared" si="13"/>
        <v>-1</v>
      </c>
      <c r="L118" s="8">
        <f t="shared" si="17"/>
        <v>0</v>
      </c>
      <c r="M118" s="14">
        <f t="shared" si="14"/>
        <v>0</v>
      </c>
    </row>
    <row r="119" spans="1:13" x14ac:dyDescent="0.25">
      <c r="A119" s="18" t="s">
        <v>13</v>
      </c>
      <c r="B119" s="24" t="s">
        <v>85</v>
      </c>
      <c r="C119" s="8">
        <f>SUM(C61:C118)</f>
        <v>943061</v>
      </c>
      <c r="D119" s="20">
        <f>SUM(D61:D118)</f>
        <v>1074173</v>
      </c>
      <c r="E119" s="20">
        <f>SUM(E61:E118)</f>
        <v>1114306</v>
      </c>
      <c r="F119" s="20">
        <f>SUM(F61:F118)</f>
        <v>701469</v>
      </c>
      <c r="G119" s="19"/>
      <c r="H119" s="23">
        <f t="shared" si="15"/>
        <v>40133</v>
      </c>
      <c r="I119" s="21">
        <f t="shared" si="12"/>
        <v>3.7361765749092557E-2</v>
      </c>
      <c r="J119" s="23">
        <f t="shared" si="16"/>
        <v>-412837</v>
      </c>
      <c r="K119" s="21">
        <f t="shared" si="13"/>
        <v>-0.3704879988082268</v>
      </c>
      <c r="L119" s="23">
        <f t="shared" si="17"/>
        <v>-372704</v>
      </c>
      <c r="M119" s="21">
        <f t="shared" si="14"/>
        <v>-0.34696831888345731</v>
      </c>
    </row>
    <row r="120" spans="1:13" x14ac:dyDescent="0.25">
      <c r="C120" s="8"/>
      <c r="D120" s="8"/>
      <c r="E120" s="8"/>
      <c r="F120" s="8"/>
    </row>
    <row r="121" spans="1:13" x14ac:dyDescent="0.25">
      <c r="A121" s="6" t="s">
        <v>14</v>
      </c>
      <c r="B121" s="6" t="s">
        <v>24</v>
      </c>
      <c r="C121" s="8">
        <v>79</v>
      </c>
      <c r="D121" s="8">
        <v>59</v>
      </c>
      <c r="E121" s="8">
        <v>37</v>
      </c>
      <c r="F121" s="8">
        <v>47</v>
      </c>
      <c r="H121" s="8">
        <f t="shared" ref="H121:H152" si="18">E121-D121</f>
        <v>-22</v>
      </c>
      <c r="I121" s="14">
        <f>IF(D121&gt;0, H121/D121, 0)</f>
        <v>-0.3728813559322034</v>
      </c>
      <c r="J121" s="8">
        <f t="shared" ref="J121:J152" si="19">F121-E121</f>
        <v>10</v>
      </c>
      <c r="K121" s="14">
        <f>IF(E121&gt;0, J121/E121, 0)</f>
        <v>0.27027027027027029</v>
      </c>
      <c r="L121" s="8">
        <f t="shared" ref="L121:L152" si="20">F121-D121</f>
        <v>-12</v>
      </c>
      <c r="M121" s="14">
        <f>IF(D121&gt;0, L121/D121, 0)</f>
        <v>-0.20338983050847459</v>
      </c>
    </row>
    <row r="122" spans="1:13" x14ac:dyDescent="0.25">
      <c r="A122" s="6" t="s">
        <v>14</v>
      </c>
      <c r="B122" s="6" t="s">
        <v>25</v>
      </c>
      <c r="C122" s="8">
        <v>0</v>
      </c>
      <c r="D122" s="8">
        <v>0</v>
      </c>
      <c r="E122" s="8">
        <v>0</v>
      </c>
      <c r="F122" s="8">
        <v>3</v>
      </c>
      <c r="H122" s="8">
        <f t="shared" si="18"/>
        <v>0</v>
      </c>
      <c r="I122" s="14">
        <f t="shared" ref="I122:I178" si="21">IF(D122&gt;0, H122/D122, 0)</f>
        <v>0</v>
      </c>
      <c r="J122" s="8">
        <f t="shared" si="19"/>
        <v>3</v>
      </c>
      <c r="K122" s="14">
        <f t="shared" ref="K122:K178" si="22">IF(E122&gt;0, J122/E122, 0)</f>
        <v>0</v>
      </c>
      <c r="L122" s="8">
        <f t="shared" si="20"/>
        <v>3</v>
      </c>
      <c r="M122" s="14">
        <f t="shared" ref="M122:M178" si="23">IF(D122&gt;0, L122/D122, 0)</f>
        <v>0</v>
      </c>
    </row>
    <row r="123" spans="1:13" x14ac:dyDescent="0.25">
      <c r="A123" s="6" t="s">
        <v>14</v>
      </c>
      <c r="B123" s="6" t="s">
        <v>26</v>
      </c>
      <c r="C123" s="8">
        <v>205</v>
      </c>
      <c r="D123" s="8">
        <v>213</v>
      </c>
      <c r="E123" s="8">
        <v>161</v>
      </c>
      <c r="F123" s="8">
        <v>86</v>
      </c>
      <c r="H123" s="8">
        <f t="shared" si="18"/>
        <v>-52</v>
      </c>
      <c r="I123" s="14">
        <f t="shared" si="21"/>
        <v>-0.24413145539906103</v>
      </c>
      <c r="J123" s="8">
        <f t="shared" si="19"/>
        <v>-75</v>
      </c>
      <c r="K123" s="14">
        <f t="shared" si="22"/>
        <v>-0.46583850931677018</v>
      </c>
      <c r="L123" s="8">
        <f t="shared" si="20"/>
        <v>-127</v>
      </c>
      <c r="M123" s="14">
        <f t="shared" si="23"/>
        <v>-0.59624413145539901</v>
      </c>
    </row>
    <row r="124" spans="1:13" x14ac:dyDescent="0.25">
      <c r="A124" s="6" t="s">
        <v>14</v>
      </c>
      <c r="B124" s="6" t="s">
        <v>27</v>
      </c>
      <c r="C124" s="8">
        <v>23</v>
      </c>
      <c r="D124" s="8">
        <v>24</v>
      </c>
      <c r="E124" s="8">
        <v>20</v>
      </c>
      <c r="F124" s="8">
        <v>14</v>
      </c>
      <c r="H124" s="8">
        <f t="shared" si="18"/>
        <v>-4</v>
      </c>
      <c r="I124" s="14">
        <f t="shared" si="21"/>
        <v>-0.16666666666666666</v>
      </c>
      <c r="J124" s="8">
        <f t="shared" si="19"/>
        <v>-6</v>
      </c>
      <c r="K124" s="14">
        <f t="shared" si="22"/>
        <v>-0.3</v>
      </c>
      <c r="L124" s="8">
        <f t="shared" si="20"/>
        <v>-10</v>
      </c>
      <c r="M124" s="14">
        <f t="shared" si="23"/>
        <v>-0.41666666666666669</v>
      </c>
    </row>
    <row r="125" spans="1:13" x14ac:dyDescent="0.25">
      <c r="A125" s="6" t="s">
        <v>14</v>
      </c>
      <c r="B125" s="6" t="s">
        <v>28</v>
      </c>
      <c r="C125" s="8">
        <v>1354</v>
      </c>
      <c r="D125" s="8">
        <v>809</v>
      </c>
      <c r="E125" s="8">
        <v>550</v>
      </c>
      <c r="F125" s="8">
        <v>355</v>
      </c>
      <c r="H125" s="8">
        <f t="shared" si="18"/>
        <v>-259</v>
      </c>
      <c r="I125" s="14">
        <f t="shared" si="21"/>
        <v>-0.32014833127317677</v>
      </c>
      <c r="J125" s="8">
        <f t="shared" si="19"/>
        <v>-195</v>
      </c>
      <c r="K125" s="14">
        <f t="shared" si="22"/>
        <v>-0.35454545454545455</v>
      </c>
      <c r="L125" s="8">
        <f t="shared" si="20"/>
        <v>-454</v>
      </c>
      <c r="M125" s="14">
        <f t="shared" si="23"/>
        <v>-0.56118665018541414</v>
      </c>
    </row>
    <row r="126" spans="1:13" x14ac:dyDescent="0.25">
      <c r="A126" s="6" t="s">
        <v>14</v>
      </c>
      <c r="B126" s="6" t="s">
        <v>29</v>
      </c>
      <c r="C126" s="8">
        <v>84</v>
      </c>
      <c r="D126" s="8">
        <v>50</v>
      </c>
      <c r="E126" s="8">
        <v>37</v>
      </c>
      <c r="F126" s="8">
        <v>16</v>
      </c>
      <c r="H126" s="8">
        <f t="shared" si="18"/>
        <v>-13</v>
      </c>
      <c r="I126" s="14">
        <f t="shared" si="21"/>
        <v>-0.26</v>
      </c>
      <c r="J126" s="8">
        <f t="shared" si="19"/>
        <v>-21</v>
      </c>
      <c r="K126" s="14">
        <f t="shared" si="22"/>
        <v>-0.56756756756756754</v>
      </c>
      <c r="L126" s="8">
        <f t="shared" si="20"/>
        <v>-34</v>
      </c>
      <c r="M126" s="14">
        <f t="shared" si="23"/>
        <v>-0.68</v>
      </c>
    </row>
    <row r="127" spans="1:13" x14ac:dyDescent="0.25">
      <c r="A127" s="6" t="s">
        <v>14</v>
      </c>
      <c r="B127" s="6" t="s">
        <v>30</v>
      </c>
      <c r="C127" s="8">
        <v>6</v>
      </c>
      <c r="D127" s="8">
        <v>39</v>
      </c>
      <c r="E127" s="8">
        <v>18</v>
      </c>
      <c r="F127" s="8">
        <v>61</v>
      </c>
      <c r="H127" s="8">
        <f t="shared" si="18"/>
        <v>-21</v>
      </c>
      <c r="I127" s="14">
        <f t="shared" si="21"/>
        <v>-0.53846153846153844</v>
      </c>
      <c r="J127" s="8">
        <f t="shared" si="19"/>
        <v>43</v>
      </c>
      <c r="K127" s="14">
        <f t="shared" si="22"/>
        <v>2.3888888888888888</v>
      </c>
      <c r="L127" s="8">
        <f t="shared" si="20"/>
        <v>22</v>
      </c>
      <c r="M127" s="14">
        <f t="shared" si="23"/>
        <v>0.5641025641025641</v>
      </c>
    </row>
    <row r="128" spans="1:13" x14ac:dyDescent="0.25">
      <c r="A128" s="6" t="s">
        <v>14</v>
      </c>
      <c r="B128" s="6" t="s">
        <v>31</v>
      </c>
      <c r="C128" s="8">
        <v>17</v>
      </c>
      <c r="D128" s="8">
        <v>9</v>
      </c>
      <c r="E128" s="8">
        <v>3</v>
      </c>
      <c r="F128" s="8">
        <v>1</v>
      </c>
      <c r="H128" s="8">
        <f t="shared" si="18"/>
        <v>-6</v>
      </c>
      <c r="I128" s="14">
        <f t="shared" si="21"/>
        <v>-0.66666666666666663</v>
      </c>
      <c r="J128" s="8">
        <f t="shared" si="19"/>
        <v>-2</v>
      </c>
      <c r="K128" s="14">
        <f t="shared" si="22"/>
        <v>-0.66666666666666663</v>
      </c>
      <c r="L128" s="8">
        <f t="shared" si="20"/>
        <v>-8</v>
      </c>
      <c r="M128" s="14">
        <f t="shared" si="23"/>
        <v>-0.88888888888888884</v>
      </c>
    </row>
    <row r="129" spans="1:13" x14ac:dyDescent="0.25">
      <c r="A129" s="6" t="s">
        <v>14</v>
      </c>
      <c r="B129" s="6" t="s">
        <v>32</v>
      </c>
      <c r="C129" s="8">
        <v>0</v>
      </c>
      <c r="D129" s="8">
        <v>0</v>
      </c>
      <c r="E129" s="8">
        <v>0</v>
      </c>
      <c r="F129" s="8">
        <v>0</v>
      </c>
      <c r="H129" s="8">
        <f t="shared" si="18"/>
        <v>0</v>
      </c>
      <c r="I129" s="14">
        <f t="shared" si="21"/>
        <v>0</v>
      </c>
      <c r="J129" s="8">
        <f t="shared" si="19"/>
        <v>0</v>
      </c>
      <c r="K129" s="14">
        <f t="shared" si="22"/>
        <v>0</v>
      </c>
      <c r="L129" s="8">
        <f t="shared" si="20"/>
        <v>0</v>
      </c>
      <c r="M129" s="14">
        <f t="shared" si="23"/>
        <v>0</v>
      </c>
    </row>
    <row r="130" spans="1:13" x14ac:dyDescent="0.25">
      <c r="A130" s="6" t="s">
        <v>14</v>
      </c>
      <c r="B130" s="6" t="s">
        <v>33</v>
      </c>
      <c r="C130" s="8">
        <v>163</v>
      </c>
      <c r="D130" s="8">
        <v>130</v>
      </c>
      <c r="E130" s="8">
        <v>111</v>
      </c>
      <c r="F130" s="8">
        <v>80</v>
      </c>
      <c r="H130" s="8">
        <f t="shared" si="18"/>
        <v>-19</v>
      </c>
      <c r="I130" s="14">
        <f t="shared" si="21"/>
        <v>-0.14615384615384616</v>
      </c>
      <c r="J130" s="8">
        <f t="shared" si="19"/>
        <v>-31</v>
      </c>
      <c r="K130" s="14">
        <f t="shared" si="22"/>
        <v>-0.27927927927927926</v>
      </c>
      <c r="L130" s="8">
        <f t="shared" si="20"/>
        <v>-50</v>
      </c>
      <c r="M130" s="14">
        <f t="shared" si="23"/>
        <v>-0.38461538461538464</v>
      </c>
    </row>
    <row r="131" spans="1:13" x14ac:dyDescent="0.25">
      <c r="A131" s="6" t="s">
        <v>14</v>
      </c>
      <c r="B131" s="6" t="s">
        <v>34</v>
      </c>
      <c r="C131" s="8">
        <v>2</v>
      </c>
      <c r="D131" s="8">
        <v>1</v>
      </c>
      <c r="E131" s="8">
        <v>0</v>
      </c>
      <c r="F131" s="8">
        <v>1</v>
      </c>
      <c r="H131" s="8">
        <f t="shared" si="18"/>
        <v>-1</v>
      </c>
      <c r="I131" s="14">
        <f t="shared" si="21"/>
        <v>-1</v>
      </c>
      <c r="J131" s="8">
        <f t="shared" si="19"/>
        <v>1</v>
      </c>
      <c r="K131" s="14">
        <f t="shared" si="22"/>
        <v>0</v>
      </c>
      <c r="L131" s="8">
        <f t="shared" si="20"/>
        <v>0</v>
      </c>
      <c r="M131" s="14">
        <f t="shared" si="23"/>
        <v>0</v>
      </c>
    </row>
    <row r="132" spans="1:13" x14ac:dyDescent="0.25">
      <c r="A132" s="6" t="s">
        <v>14</v>
      </c>
      <c r="B132" s="6" t="s">
        <v>35</v>
      </c>
      <c r="C132" s="8">
        <v>117</v>
      </c>
      <c r="D132" s="8">
        <v>32</v>
      </c>
      <c r="E132" s="8">
        <v>16</v>
      </c>
      <c r="F132" s="8">
        <v>10</v>
      </c>
      <c r="H132" s="8">
        <f t="shared" si="18"/>
        <v>-16</v>
      </c>
      <c r="I132" s="14">
        <f t="shared" si="21"/>
        <v>-0.5</v>
      </c>
      <c r="J132" s="8">
        <f t="shared" si="19"/>
        <v>-6</v>
      </c>
      <c r="K132" s="14">
        <f t="shared" si="22"/>
        <v>-0.375</v>
      </c>
      <c r="L132" s="8">
        <f t="shared" si="20"/>
        <v>-22</v>
      </c>
      <c r="M132" s="14">
        <f t="shared" si="23"/>
        <v>-0.6875</v>
      </c>
    </row>
    <row r="133" spans="1:13" x14ac:dyDescent="0.25">
      <c r="A133" s="6" t="s">
        <v>14</v>
      </c>
      <c r="B133" s="6" t="s">
        <v>36</v>
      </c>
      <c r="C133" s="8">
        <v>103</v>
      </c>
      <c r="D133" s="8">
        <v>126</v>
      </c>
      <c r="E133" s="8">
        <v>80</v>
      </c>
      <c r="F133" s="8">
        <v>92</v>
      </c>
      <c r="H133" s="8">
        <f t="shared" si="18"/>
        <v>-46</v>
      </c>
      <c r="I133" s="14">
        <f t="shared" si="21"/>
        <v>-0.36507936507936506</v>
      </c>
      <c r="J133" s="8">
        <f t="shared" si="19"/>
        <v>12</v>
      </c>
      <c r="K133" s="14">
        <f t="shared" si="22"/>
        <v>0.15</v>
      </c>
      <c r="L133" s="8">
        <f t="shared" si="20"/>
        <v>-34</v>
      </c>
      <c r="M133" s="14">
        <f t="shared" si="23"/>
        <v>-0.26984126984126983</v>
      </c>
    </row>
    <row r="134" spans="1:13" x14ac:dyDescent="0.25">
      <c r="A134" s="6" t="s">
        <v>14</v>
      </c>
      <c r="B134" s="6" t="s">
        <v>37</v>
      </c>
      <c r="C134" s="8">
        <v>0</v>
      </c>
      <c r="D134" s="8">
        <v>0</v>
      </c>
      <c r="E134" s="8">
        <v>0</v>
      </c>
      <c r="F134" s="8">
        <v>0</v>
      </c>
      <c r="H134" s="8">
        <f t="shared" si="18"/>
        <v>0</v>
      </c>
      <c r="I134" s="14">
        <f t="shared" si="21"/>
        <v>0</v>
      </c>
      <c r="J134" s="8">
        <f t="shared" si="19"/>
        <v>0</v>
      </c>
      <c r="K134" s="14">
        <f t="shared" si="22"/>
        <v>0</v>
      </c>
      <c r="L134" s="8">
        <f t="shared" si="20"/>
        <v>0</v>
      </c>
      <c r="M134" s="14">
        <f t="shared" si="23"/>
        <v>0</v>
      </c>
    </row>
    <row r="135" spans="1:13" x14ac:dyDescent="0.25">
      <c r="A135" s="6" t="s">
        <v>14</v>
      </c>
      <c r="B135" s="6" t="s">
        <v>38</v>
      </c>
      <c r="C135" s="8">
        <v>32</v>
      </c>
      <c r="D135" s="8">
        <v>18</v>
      </c>
      <c r="E135" s="8">
        <v>12</v>
      </c>
      <c r="F135" s="8">
        <v>13</v>
      </c>
      <c r="H135" s="8">
        <f t="shared" si="18"/>
        <v>-6</v>
      </c>
      <c r="I135" s="14">
        <f t="shared" si="21"/>
        <v>-0.33333333333333331</v>
      </c>
      <c r="J135" s="8">
        <f t="shared" si="19"/>
        <v>1</v>
      </c>
      <c r="K135" s="14">
        <f t="shared" si="22"/>
        <v>8.3333333333333329E-2</v>
      </c>
      <c r="L135" s="8">
        <f t="shared" si="20"/>
        <v>-5</v>
      </c>
      <c r="M135" s="14">
        <f t="shared" si="23"/>
        <v>-0.27777777777777779</v>
      </c>
    </row>
    <row r="136" spans="1:13" x14ac:dyDescent="0.25">
      <c r="A136" s="6" t="s">
        <v>14</v>
      </c>
      <c r="B136" s="6" t="s">
        <v>39</v>
      </c>
      <c r="C136" s="8">
        <v>15</v>
      </c>
      <c r="D136" s="8">
        <v>0</v>
      </c>
      <c r="E136" s="8">
        <v>0</v>
      </c>
      <c r="F136" s="8">
        <v>67</v>
      </c>
      <c r="H136" s="8">
        <f t="shared" si="18"/>
        <v>0</v>
      </c>
      <c r="I136" s="14">
        <f t="shared" si="21"/>
        <v>0</v>
      </c>
      <c r="J136" s="8">
        <f t="shared" si="19"/>
        <v>67</v>
      </c>
      <c r="K136" s="14">
        <f t="shared" si="22"/>
        <v>0</v>
      </c>
      <c r="L136" s="8">
        <f t="shared" si="20"/>
        <v>67</v>
      </c>
      <c r="M136" s="14">
        <f t="shared" si="23"/>
        <v>0</v>
      </c>
    </row>
    <row r="137" spans="1:13" x14ac:dyDescent="0.25">
      <c r="A137" s="6" t="s">
        <v>14</v>
      </c>
      <c r="B137" s="6" t="s">
        <v>40</v>
      </c>
      <c r="C137" s="8">
        <v>315</v>
      </c>
      <c r="D137" s="8">
        <v>117</v>
      </c>
      <c r="E137" s="8">
        <v>206</v>
      </c>
      <c r="F137" s="8">
        <v>92</v>
      </c>
      <c r="H137" s="8">
        <f t="shared" si="18"/>
        <v>89</v>
      </c>
      <c r="I137" s="14">
        <f t="shared" si="21"/>
        <v>0.76068376068376065</v>
      </c>
      <c r="J137" s="8">
        <f t="shared" si="19"/>
        <v>-114</v>
      </c>
      <c r="K137" s="14">
        <f t="shared" si="22"/>
        <v>-0.55339805825242716</v>
      </c>
      <c r="L137" s="8">
        <f t="shared" si="20"/>
        <v>-25</v>
      </c>
      <c r="M137" s="14">
        <f t="shared" si="23"/>
        <v>-0.21367521367521367</v>
      </c>
    </row>
    <row r="138" spans="1:13" x14ac:dyDescent="0.25">
      <c r="A138" s="6" t="s">
        <v>14</v>
      </c>
      <c r="B138" s="6" t="s">
        <v>41</v>
      </c>
      <c r="C138" s="8">
        <v>9</v>
      </c>
      <c r="D138" s="8">
        <v>12</v>
      </c>
      <c r="E138" s="8">
        <v>8</v>
      </c>
      <c r="F138" s="8">
        <v>5</v>
      </c>
      <c r="H138" s="8">
        <f t="shared" si="18"/>
        <v>-4</v>
      </c>
      <c r="I138" s="14">
        <f t="shared" si="21"/>
        <v>-0.33333333333333331</v>
      </c>
      <c r="J138" s="8">
        <f t="shared" si="19"/>
        <v>-3</v>
      </c>
      <c r="K138" s="14">
        <f t="shared" si="22"/>
        <v>-0.375</v>
      </c>
      <c r="L138" s="8">
        <f t="shared" si="20"/>
        <v>-7</v>
      </c>
      <c r="M138" s="14">
        <f t="shared" si="23"/>
        <v>-0.58333333333333337</v>
      </c>
    </row>
    <row r="139" spans="1:13" x14ac:dyDescent="0.25">
      <c r="A139" s="6" t="s">
        <v>14</v>
      </c>
      <c r="B139" s="6" t="s">
        <v>42</v>
      </c>
      <c r="C139" s="8">
        <v>64</v>
      </c>
      <c r="D139" s="8">
        <v>125</v>
      </c>
      <c r="E139" s="8">
        <v>108</v>
      </c>
      <c r="F139" s="8">
        <v>78</v>
      </c>
      <c r="H139" s="8">
        <f t="shared" si="18"/>
        <v>-17</v>
      </c>
      <c r="I139" s="14">
        <f t="shared" si="21"/>
        <v>-0.13600000000000001</v>
      </c>
      <c r="J139" s="8">
        <f t="shared" si="19"/>
        <v>-30</v>
      </c>
      <c r="K139" s="14">
        <f t="shared" si="22"/>
        <v>-0.27777777777777779</v>
      </c>
      <c r="L139" s="8">
        <f t="shared" si="20"/>
        <v>-47</v>
      </c>
      <c r="M139" s="14">
        <f t="shared" si="23"/>
        <v>-0.376</v>
      </c>
    </row>
    <row r="140" spans="1:13" x14ac:dyDescent="0.25">
      <c r="A140" s="6" t="s">
        <v>14</v>
      </c>
      <c r="B140" s="6" t="s">
        <v>43</v>
      </c>
      <c r="C140" s="8">
        <v>22</v>
      </c>
      <c r="D140" s="8">
        <v>20</v>
      </c>
      <c r="E140" s="8">
        <v>22</v>
      </c>
      <c r="F140" s="8">
        <v>29</v>
      </c>
      <c r="H140" s="8">
        <f t="shared" si="18"/>
        <v>2</v>
      </c>
      <c r="I140" s="14">
        <f t="shared" si="21"/>
        <v>0.1</v>
      </c>
      <c r="J140" s="8">
        <f t="shared" si="19"/>
        <v>7</v>
      </c>
      <c r="K140" s="14">
        <f t="shared" si="22"/>
        <v>0.31818181818181818</v>
      </c>
      <c r="L140" s="8">
        <f t="shared" si="20"/>
        <v>9</v>
      </c>
      <c r="M140" s="14">
        <f t="shared" si="23"/>
        <v>0.45</v>
      </c>
    </row>
    <row r="141" spans="1:13" x14ac:dyDescent="0.25">
      <c r="A141" s="6" t="s">
        <v>14</v>
      </c>
      <c r="B141" s="6" t="s">
        <v>44</v>
      </c>
      <c r="C141" s="8">
        <v>12</v>
      </c>
      <c r="D141" s="8">
        <v>9</v>
      </c>
      <c r="E141" s="8">
        <v>18</v>
      </c>
      <c r="F141" s="8">
        <v>17</v>
      </c>
      <c r="H141" s="8">
        <f t="shared" si="18"/>
        <v>9</v>
      </c>
      <c r="I141" s="14">
        <f t="shared" si="21"/>
        <v>1</v>
      </c>
      <c r="J141" s="8">
        <f t="shared" si="19"/>
        <v>-1</v>
      </c>
      <c r="K141" s="14">
        <f t="shared" si="22"/>
        <v>-5.5555555555555552E-2</v>
      </c>
      <c r="L141" s="8">
        <f t="shared" si="20"/>
        <v>8</v>
      </c>
      <c r="M141" s="14">
        <f t="shared" si="23"/>
        <v>0.88888888888888884</v>
      </c>
    </row>
    <row r="142" spans="1:13" x14ac:dyDescent="0.25">
      <c r="A142" s="6" t="s">
        <v>14</v>
      </c>
      <c r="B142" s="6" t="s">
        <v>45</v>
      </c>
      <c r="C142" s="8">
        <v>70</v>
      </c>
      <c r="D142" s="8">
        <v>226</v>
      </c>
      <c r="E142" s="8">
        <v>144</v>
      </c>
      <c r="F142" s="8">
        <v>154</v>
      </c>
      <c r="H142" s="8">
        <f t="shared" si="18"/>
        <v>-82</v>
      </c>
      <c r="I142" s="14">
        <f t="shared" si="21"/>
        <v>-0.36283185840707965</v>
      </c>
      <c r="J142" s="8">
        <f t="shared" si="19"/>
        <v>10</v>
      </c>
      <c r="K142" s="14">
        <f t="shared" si="22"/>
        <v>6.9444444444444448E-2</v>
      </c>
      <c r="L142" s="8">
        <f t="shared" si="20"/>
        <v>-72</v>
      </c>
      <c r="M142" s="14">
        <f t="shared" si="23"/>
        <v>-0.31858407079646017</v>
      </c>
    </row>
    <row r="143" spans="1:13" x14ac:dyDescent="0.25">
      <c r="A143" s="6" t="s">
        <v>14</v>
      </c>
      <c r="B143" s="6" t="s">
        <v>46</v>
      </c>
      <c r="C143" s="8">
        <v>221</v>
      </c>
      <c r="D143" s="8">
        <v>145</v>
      </c>
      <c r="E143" s="8">
        <v>92</v>
      </c>
      <c r="F143" s="8">
        <v>52</v>
      </c>
      <c r="H143" s="8">
        <f t="shared" si="18"/>
        <v>-53</v>
      </c>
      <c r="I143" s="14">
        <f t="shared" si="21"/>
        <v>-0.36551724137931035</v>
      </c>
      <c r="J143" s="8">
        <f t="shared" si="19"/>
        <v>-40</v>
      </c>
      <c r="K143" s="14">
        <f t="shared" si="22"/>
        <v>-0.43478260869565216</v>
      </c>
      <c r="L143" s="8">
        <f t="shared" si="20"/>
        <v>-93</v>
      </c>
      <c r="M143" s="14">
        <f t="shared" si="23"/>
        <v>-0.64137931034482754</v>
      </c>
    </row>
    <row r="144" spans="1:13" x14ac:dyDescent="0.25">
      <c r="A144" s="6" t="s">
        <v>14</v>
      </c>
      <c r="B144" s="6" t="s">
        <v>47</v>
      </c>
      <c r="C144" s="8">
        <v>4</v>
      </c>
      <c r="D144" s="8">
        <v>0</v>
      </c>
      <c r="E144" s="8">
        <v>2</v>
      </c>
      <c r="F144" s="8">
        <v>2</v>
      </c>
      <c r="H144" s="8">
        <f t="shared" si="18"/>
        <v>2</v>
      </c>
      <c r="I144" s="14">
        <f t="shared" si="21"/>
        <v>0</v>
      </c>
      <c r="J144" s="8">
        <f t="shared" si="19"/>
        <v>0</v>
      </c>
      <c r="K144" s="14">
        <f t="shared" si="22"/>
        <v>0</v>
      </c>
      <c r="L144" s="8">
        <f t="shared" si="20"/>
        <v>2</v>
      </c>
      <c r="M144" s="14">
        <f t="shared" si="23"/>
        <v>0</v>
      </c>
    </row>
    <row r="145" spans="1:13" x14ac:dyDescent="0.25">
      <c r="A145" s="6" t="s">
        <v>14</v>
      </c>
      <c r="B145" s="6" t="s">
        <v>48</v>
      </c>
      <c r="C145" s="8">
        <v>137</v>
      </c>
      <c r="D145" s="8">
        <v>79</v>
      </c>
      <c r="E145" s="8">
        <v>46</v>
      </c>
      <c r="F145" s="8">
        <v>37</v>
      </c>
      <c r="H145" s="8">
        <f t="shared" si="18"/>
        <v>-33</v>
      </c>
      <c r="I145" s="14">
        <f t="shared" si="21"/>
        <v>-0.41772151898734178</v>
      </c>
      <c r="J145" s="8">
        <f t="shared" si="19"/>
        <v>-9</v>
      </c>
      <c r="K145" s="14">
        <f t="shared" si="22"/>
        <v>-0.19565217391304349</v>
      </c>
      <c r="L145" s="8">
        <f t="shared" si="20"/>
        <v>-42</v>
      </c>
      <c r="M145" s="14">
        <f t="shared" si="23"/>
        <v>-0.53164556962025311</v>
      </c>
    </row>
    <row r="146" spans="1:13" x14ac:dyDescent="0.25">
      <c r="A146" s="6" t="s">
        <v>14</v>
      </c>
      <c r="B146" s="6" t="s">
        <v>49</v>
      </c>
      <c r="C146" s="8">
        <v>44</v>
      </c>
      <c r="D146" s="8">
        <v>45</v>
      </c>
      <c r="E146" s="8">
        <v>4</v>
      </c>
      <c r="F146" s="8">
        <v>2</v>
      </c>
      <c r="H146" s="8">
        <f t="shared" si="18"/>
        <v>-41</v>
      </c>
      <c r="I146" s="14">
        <f t="shared" si="21"/>
        <v>-0.91111111111111109</v>
      </c>
      <c r="J146" s="8">
        <f t="shared" si="19"/>
        <v>-2</v>
      </c>
      <c r="K146" s="14">
        <f t="shared" si="22"/>
        <v>-0.5</v>
      </c>
      <c r="L146" s="8">
        <f t="shared" si="20"/>
        <v>-43</v>
      </c>
      <c r="M146" s="14">
        <f t="shared" si="23"/>
        <v>-0.9555555555555556</v>
      </c>
    </row>
    <row r="147" spans="1:13" x14ac:dyDescent="0.25">
      <c r="A147" s="6" t="s">
        <v>14</v>
      </c>
      <c r="B147" s="6" t="s">
        <v>50</v>
      </c>
      <c r="C147" s="8">
        <v>17</v>
      </c>
      <c r="D147" s="8">
        <v>5</v>
      </c>
      <c r="E147" s="8">
        <v>7</v>
      </c>
      <c r="F147" s="8">
        <v>5</v>
      </c>
      <c r="H147" s="8">
        <f t="shared" si="18"/>
        <v>2</v>
      </c>
      <c r="I147" s="14">
        <f t="shared" si="21"/>
        <v>0.4</v>
      </c>
      <c r="J147" s="8">
        <f t="shared" si="19"/>
        <v>-2</v>
      </c>
      <c r="K147" s="14">
        <f t="shared" si="22"/>
        <v>-0.2857142857142857</v>
      </c>
      <c r="L147" s="8">
        <f t="shared" si="20"/>
        <v>0</v>
      </c>
      <c r="M147" s="14">
        <f t="shared" si="23"/>
        <v>0</v>
      </c>
    </row>
    <row r="148" spans="1:13" x14ac:dyDescent="0.25">
      <c r="A148" s="6" t="s">
        <v>14</v>
      </c>
      <c r="B148" s="6" t="s">
        <v>51</v>
      </c>
      <c r="C148" s="8">
        <v>36</v>
      </c>
      <c r="D148" s="8">
        <v>40</v>
      </c>
      <c r="E148" s="8">
        <v>16</v>
      </c>
      <c r="F148" s="8">
        <v>27</v>
      </c>
      <c r="H148" s="8">
        <f t="shared" si="18"/>
        <v>-24</v>
      </c>
      <c r="I148" s="14">
        <f t="shared" si="21"/>
        <v>-0.6</v>
      </c>
      <c r="J148" s="8">
        <f t="shared" si="19"/>
        <v>11</v>
      </c>
      <c r="K148" s="14">
        <f t="shared" si="22"/>
        <v>0.6875</v>
      </c>
      <c r="L148" s="8">
        <f t="shared" si="20"/>
        <v>-13</v>
      </c>
      <c r="M148" s="14">
        <f t="shared" si="23"/>
        <v>-0.32500000000000001</v>
      </c>
    </row>
    <row r="149" spans="1:13" x14ac:dyDescent="0.25">
      <c r="A149" s="6" t="s">
        <v>14</v>
      </c>
      <c r="B149" s="6" t="s">
        <v>52</v>
      </c>
      <c r="C149" s="8">
        <v>16</v>
      </c>
      <c r="D149" s="8">
        <v>11</v>
      </c>
      <c r="E149" s="8">
        <v>14</v>
      </c>
      <c r="F149" s="8">
        <v>24</v>
      </c>
      <c r="H149" s="8">
        <f t="shared" si="18"/>
        <v>3</v>
      </c>
      <c r="I149" s="14">
        <f t="shared" si="21"/>
        <v>0.27272727272727271</v>
      </c>
      <c r="J149" s="8">
        <f t="shared" si="19"/>
        <v>10</v>
      </c>
      <c r="K149" s="14">
        <f t="shared" si="22"/>
        <v>0.7142857142857143</v>
      </c>
      <c r="L149" s="8">
        <f t="shared" si="20"/>
        <v>13</v>
      </c>
      <c r="M149" s="14">
        <f t="shared" si="23"/>
        <v>1.1818181818181819</v>
      </c>
    </row>
    <row r="150" spans="1:13" x14ac:dyDescent="0.25">
      <c r="A150" s="6" t="s">
        <v>14</v>
      </c>
      <c r="B150" s="6" t="s">
        <v>53</v>
      </c>
      <c r="C150" s="8">
        <v>12</v>
      </c>
      <c r="D150" s="8">
        <v>21</v>
      </c>
      <c r="E150" s="8">
        <v>50</v>
      </c>
      <c r="F150" s="8">
        <v>16</v>
      </c>
      <c r="H150" s="8">
        <f t="shared" si="18"/>
        <v>29</v>
      </c>
      <c r="I150" s="14">
        <f t="shared" si="21"/>
        <v>1.3809523809523809</v>
      </c>
      <c r="J150" s="8">
        <f t="shared" si="19"/>
        <v>-34</v>
      </c>
      <c r="K150" s="14">
        <f t="shared" si="22"/>
        <v>-0.68</v>
      </c>
      <c r="L150" s="8">
        <f t="shared" si="20"/>
        <v>-5</v>
      </c>
      <c r="M150" s="14">
        <f t="shared" si="23"/>
        <v>-0.23809523809523808</v>
      </c>
    </row>
    <row r="151" spans="1:13" x14ac:dyDescent="0.25">
      <c r="A151" s="6" t="s">
        <v>14</v>
      </c>
      <c r="B151" s="6" t="s">
        <v>54</v>
      </c>
      <c r="C151" s="8">
        <v>142</v>
      </c>
      <c r="D151" s="8">
        <v>153</v>
      </c>
      <c r="E151" s="8">
        <v>155</v>
      </c>
      <c r="F151" s="8">
        <v>88</v>
      </c>
      <c r="H151" s="8">
        <f t="shared" si="18"/>
        <v>2</v>
      </c>
      <c r="I151" s="14">
        <f t="shared" si="21"/>
        <v>1.3071895424836602E-2</v>
      </c>
      <c r="J151" s="8">
        <f t="shared" si="19"/>
        <v>-67</v>
      </c>
      <c r="K151" s="14">
        <f t="shared" si="22"/>
        <v>-0.43225806451612903</v>
      </c>
      <c r="L151" s="8">
        <f t="shared" si="20"/>
        <v>-65</v>
      </c>
      <c r="M151" s="14">
        <f t="shared" si="23"/>
        <v>-0.42483660130718953</v>
      </c>
    </row>
    <row r="152" spans="1:13" x14ac:dyDescent="0.25">
      <c r="A152" s="6" t="s">
        <v>14</v>
      </c>
      <c r="B152" s="6" t="s">
        <v>55</v>
      </c>
      <c r="C152" s="8">
        <v>0</v>
      </c>
      <c r="D152" s="8">
        <v>0</v>
      </c>
      <c r="E152" s="8">
        <v>0</v>
      </c>
      <c r="F152" s="8">
        <v>0</v>
      </c>
      <c r="H152" s="8">
        <f t="shared" si="18"/>
        <v>0</v>
      </c>
      <c r="I152" s="14">
        <f t="shared" si="21"/>
        <v>0</v>
      </c>
      <c r="J152" s="8">
        <f t="shared" si="19"/>
        <v>0</v>
      </c>
      <c r="K152" s="14">
        <f t="shared" si="22"/>
        <v>0</v>
      </c>
      <c r="L152" s="8">
        <f t="shared" si="20"/>
        <v>0</v>
      </c>
      <c r="M152" s="14">
        <f t="shared" si="23"/>
        <v>0</v>
      </c>
    </row>
    <row r="153" spans="1:13" x14ac:dyDescent="0.25">
      <c r="A153" s="6" t="s">
        <v>14</v>
      </c>
      <c r="B153" s="6" t="s">
        <v>56</v>
      </c>
      <c r="C153" s="8">
        <v>239</v>
      </c>
      <c r="D153" s="8">
        <v>152</v>
      </c>
      <c r="E153" s="8">
        <v>75</v>
      </c>
      <c r="F153" s="8">
        <v>66</v>
      </c>
      <c r="H153" s="8">
        <f t="shared" ref="H153:H178" si="24">E153-D153</f>
        <v>-77</v>
      </c>
      <c r="I153" s="14">
        <f t="shared" si="21"/>
        <v>-0.50657894736842102</v>
      </c>
      <c r="J153" s="8">
        <f t="shared" ref="J153:J178" si="25">F153-E153</f>
        <v>-9</v>
      </c>
      <c r="K153" s="14">
        <f t="shared" si="22"/>
        <v>-0.12</v>
      </c>
      <c r="L153" s="8">
        <f t="shared" ref="L153:L178" si="26">F153-D153</f>
        <v>-86</v>
      </c>
      <c r="M153" s="14">
        <f t="shared" si="23"/>
        <v>-0.56578947368421051</v>
      </c>
    </row>
    <row r="154" spans="1:13" x14ac:dyDescent="0.25">
      <c r="A154" s="6" t="s">
        <v>14</v>
      </c>
      <c r="B154" s="6" t="s">
        <v>57</v>
      </c>
      <c r="C154" s="8">
        <v>2</v>
      </c>
      <c r="D154" s="8">
        <v>4</v>
      </c>
      <c r="E154" s="8">
        <v>2</v>
      </c>
      <c r="F154" s="8">
        <v>2</v>
      </c>
      <c r="H154" s="8">
        <f t="shared" si="24"/>
        <v>-2</v>
      </c>
      <c r="I154" s="14">
        <f t="shared" si="21"/>
        <v>-0.5</v>
      </c>
      <c r="J154" s="8">
        <f t="shared" si="25"/>
        <v>0</v>
      </c>
      <c r="K154" s="14">
        <f t="shared" si="22"/>
        <v>0</v>
      </c>
      <c r="L154" s="8">
        <f t="shared" si="26"/>
        <v>-2</v>
      </c>
      <c r="M154" s="14">
        <f t="shared" si="23"/>
        <v>-0.5</v>
      </c>
    </row>
    <row r="155" spans="1:13" x14ac:dyDescent="0.25">
      <c r="A155" s="6" t="s">
        <v>14</v>
      </c>
      <c r="B155" s="6" t="s">
        <v>58</v>
      </c>
      <c r="C155" s="8">
        <v>4</v>
      </c>
      <c r="D155" s="8">
        <v>42</v>
      </c>
      <c r="E155" s="8">
        <v>48</v>
      </c>
      <c r="F155" s="8">
        <v>17</v>
      </c>
      <c r="H155" s="8">
        <f t="shared" si="24"/>
        <v>6</v>
      </c>
      <c r="I155" s="14">
        <f t="shared" si="21"/>
        <v>0.14285714285714285</v>
      </c>
      <c r="J155" s="8">
        <f t="shared" si="25"/>
        <v>-31</v>
      </c>
      <c r="K155" s="14">
        <f t="shared" si="22"/>
        <v>-0.64583333333333337</v>
      </c>
      <c r="L155" s="8">
        <f t="shared" si="26"/>
        <v>-25</v>
      </c>
      <c r="M155" s="14">
        <f t="shared" si="23"/>
        <v>-0.59523809523809523</v>
      </c>
    </row>
    <row r="156" spans="1:13" x14ac:dyDescent="0.25">
      <c r="A156" s="6" t="s">
        <v>14</v>
      </c>
      <c r="B156" s="6" t="s">
        <v>59</v>
      </c>
      <c r="C156" s="8">
        <v>28</v>
      </c>
      <c r="D156" s="8">
        <v>13</v>
      </c>
      <c r="E156" s="8">
        <v>17</v>
      </c>
      <c r="F156" s="8">
        <v>10</v>
      </c>
      <c r="H156" s="8">
        <f t="shared" si="24"/>
        <v>4</v>
      </c>
      <c r="I156" s="14">
        <f t="shared" si="21"/>
        <v>0.30769230769230771</v>
      </c>
      <c r="J156" s="8">
        <f t="shared" si="25"/>
        <v>-7</v>
      </c>
      <c r="K156" s="14">
        <f t="shared" si="22"/>
        <v>-0.41176470588235292</v>
      </c>
      <c r="L156" s="8">
        <f t="shared" si="26"/>
        <v>-3</v>
      </c>
      <c r="M156" s="14">
        <f t="shared" si="23"/>
        <v>-0.23076923076923078</v>
      </c>
    </row>
    <row r="157" spans="1:13" x14ac:dyDescent="0.25">
      <c r="A157" s="6" t="s">
        <v>14</v>
      </c>
      <c r="B157" s="6" t="s">
        <v>60</v>
      </c>
      <c r="C157" s="8">
        <v>84</v>
      </c>
      <c r="D157" s="8">
        <v>77</v>
      </c>
      <c r="E157" s="8">
        <v>56</v>
      </c>
      <c r="F157" s="8">
        <v>28</v>
      </c>
      <c r="H157" s="8">
        <f t="shared" si="24"/>
        <v>-21</v>
      </c>
      <c r="I157" s="14">
        <f t="shared" si="21"/>
        <v>-0.27272727272727271</v>
      </c>
      <c r="J157" s="8">
        <f t="shared" si="25"/>
        <v>-28</v>
      </c>
      <c r="K157" s="14">
        <f t="shared" si="22"/>
        <v>-0.5</v>
      </c>
      <c r="L157" s="8">
        <f t="shared" si="26"/>
        <v>-49</v>
      </c>
      <c r="M157" s="14">
        <f t="shared" si="23"/>
        <v>-0.63636363636363635</v>
      </c>
    </row>
    <row r="158" spans="1:13" x14ac:dyDescent="0.25">
      <c r="A158" s="6" t="s">
        <v>14</v>
      </c>
      <c r="B158" s="6" t="s">
        <v>61</v>
      </c>
      <c r="C158" s="8">
        <v>405</v>
      </c>
      <c r="D158" s="8">
        <v>254</v>
      </c>
      <c r="E158" s="8">
        <v>217</v>
      </c>
      <c r="F158" s="8">
        <v>107</v>
      </c>
      <c r="H158" s="8">
        <f t="shared" si="24"/>
        <v>-37</v>
      </c>
      <c r="I158" s="14">
        <f t="shared" si="21"/>
        <v>-0.14566929133858267</v>
      </c>
      <c r="J158" s="8">
        <f t="shared" si="25"/>
        <v>-110</v>
      </c>
      <c r="K158" s="14">
        <f t="shared" si="22"/>
        <v>-0.50691244239631339</v>
      </c>
      <c r="L158" s="8">
        <f t="shared" si="26"/>
        <v>-147</v>
      </c>
      <c r="M158" s="14">
        <f t="shared" si="23"/>
        <v>-0.57874015748031493</v>
      </c>
    </row>
    <row r="159" spans="1:13" x14ac:dyDescent="0.25">
      <c r="A159" s="6" t="s">
        <v>14</v>
      </c>
      <c r="B159" s="6" t="s">
        <v>62</v>
      </c>
      <c r="C159" s="8">
        <v>80</v>
      </c>
      <c r="D159" s="8">
        <v>106</v>
      </c>
      <c r="E159" s="8">
        <v>2</v>
      </c>
      <c r="F159" s="8">
        <v>33</v>
      </c>
      <c r="H159" s="8">
        <f t="shared" si="24"/>
        <v>-104</v>
      </c>
      <c r="I159" s="14">
        <f t="shared" si="21"/>
        <v>-0.98113207547169812</v>
      </c>
      <c r="J159" s="8">
        <f t="shared" si="25"/>
        <v>31</v>
      </c>
      <c r="K159" s="14">
        <f t="shared" si="22"/>
        <v>15.5</v>
      </c>
      <c r="L159" s="8">
        <f t="shared" si="26"/>
        <v>-73</v>
      </c>
      <c r="M159" s="14">
        <f t="shared" si="23"/>
        <v>-0.68867924528301883</v>
      </c>
    </row>
    <row r="160" spans="1:13" x14ac:dyDescent="0.25">
      <c r="A160" s="6" t="s">
        <v>14</v>
      </c>
      <c r="B160" s="6" t="s">
        <v>63</v>
      </c>
      <c r="C160" s="8">
        <v>61</v>
      </c>
      <c r="D160" s="8">
        <v>93</v>
      </c>
      <c r="E160" s="8">
        <v>92</v>
      </c>
      <c r="F160" s="8">
        <v>88</v>
      </c>
      <c r="H160" s="8">
        <f t="shared" si="24"/>
        <v>-1</v>
      </c>
      <c r="I160" s="14">
        <f t="shared" si="21"/>
        <v>-1.0752688172043012E-2</v>
      </c>
      <c r="J160" s="8">
        <f t="shared" si="25"/>
        <v>-4</v>
      </c>
      <c r="K160" s="14">
        <f t="shared" si="22"/>
        <v>-4.3478260869565216E-2</v>
      </c>
      <c r="L160" s="8">
        <f t="shared" si="26"/>
        <v>-5</v>
      </c>
      <c r="M160" s="14">
        <f t="shared" si="23"/>
        <v>-5.3763440860215055E-2</v>
      </c>
    </row>
    <row r="161" spans="1:13" x14ac:dyDescent="0.25">
      <c r="A161" s="6" t="s">
        <v>14</v>
      </c>
      <c r="B161" s="6" t="s">
        <v>64</v>
      </c>
      <c r="C161" s="8">
        <v>4</v>
      </c>
      <c r="D161" s="8">
        <v>3</v>
      </c>
      <c r="E161" s="8">
        <v>1</v>
      </c>
      <c r="F161" s="8">
        <v>2</v>
      </c>
      <c r="H161" s="8">
        <f t="shared" si="24"/>
        <v>-2</v>
      </c>
      <c r="I161" s="14">
        <f t="shared" si="21"/>
        <v>-0.66666666666666663</v>
      </c>
      <c r="J161" s="8">
        <f t="shared" si="25"/>
        <v>1</v>
      </c>
      <c r="K161" s="14">
        <f t="shared" si="22"/>
        <v>1</v>
      </c>
      <c r="L161" s="8">
        <f t="shared" si="26"/>
        <v>-1</v>
      </c>
      <c r="M161" s="14">
        <f t="shared" si="23"/>
        <v>-0.33333333333333331</v>
      </c>
    </row>
    <row r="162" spans="1:13" x14ac:dyDescent="0.25">
      <c r="A162" s="6" t="s">
        <v>14</v>
      </c>
      <c r="B162" s="6" t="s">
        <v>65</v>
      </c>
      <c r="C162" s="8">
        <v>4</v>
      </c>
      <c r="D162" s="8">
        <v>4</v>
      </c>
      <c r="E162" s="8">
        <v>10</v>
      </c>
      <c r="F162" s="8">
        <v>13</v>
      </c>
      <c r="H162" s="8">
        <f t="shared" si="24"/>
        <v>6</v>
      </c>
      <c r="I162" s="14">
        <f t="shared" si="21"/>
        <v>1.5</v>
      </c>
      <c r="J162" s="8">
        <f t="shared" si="25"/>
        <v>3</v>
      </c>
      <c r="K162" s="14">
        <f t="shared" si="22"/>
        <v>0.3</v>
      </c>
      <c r="L162" s="8">
        <f t="shared" si="26"/>
        <v>9</v>
      </c>
      <c r="M162" s="14">
        <f t="shared" si="23"/>
        <v>2.25</v>
      </c>
    </row>
    <row r="163" spans="1:13" x14ac:dyDescent="0.25">
      <c r="A163" s="6" t="s">
        <v>14</v>
      </c>
      <c r="B163" s="6" t="s">
        <v>66</v>
      </c>
      <c r="C163" s="8">
        <v>453</v>
      </c>
      <c r="D163" s="8">
        <v>398</v>
      </c>
      <c r="E163" s="8">
        <v>344</v>
      </c>
      <c r="F163" s="8">
        <v>220</v>
      </c>
      <c r="H163" s="8">
        <f t="shared" si="24"/>
        <v>-54</v>
      </c>
      <c r="I163" s="14">
        <f t="shared" si="21"/>
        <v>-0.135678391959799</v>
      </c>
      <c r="J163" s="8">
        <f t="shared" si="25"/>
        <v>-124</v>
      </c>
      <c r="K163" s="14">
        <f t="shared" si="22"/>
        <v>-0.36046511627906974</v>
      </c>
      <c r="L163" s="8">
        <f t="shared" si="26"/>
        <v>-178</v>
      </c>
      <c r="M163" s="14">
        <f t="shared" si="23"/>
        <v>-0.44723618090452261</v>
      </c>
    </row>
    <row r="164" spans="1:13" x14ac:dyDescent="0.25">
      <c r="A164" s="6" t="s">
        <v>14</v>
      </c>
      <c r="B164" s="6" t="s">
        <v>67</v>
      </c>
      <c r="C164" s="8">
        <v>181</v>
      </c>
      <c r="D164" s="8">
        <v>84</v>
      </c>
      <c r="E164" s="8">
        <v>107</v>
      </c>
      <c r="F164" s="8">
        <v>143</v>
      </c>
      <c r="H164" s="8">
        <f t="shared" si="24"/>
        <v>23</v>
      </c>
      <c r="I164" s="14">
        <f t="shared" si="21"/>
        <v>0.27380952380952384</v>
      </c>
      <c r="J164" s="8">
        <f t="shared" si="25"/>
        <v>36</v>
      </c>
      <c r="K164" s="14">
        <f t="shared" si="22"/>
        <v>0.3364485981308411</v>
      </c>
      <c r="L164" s="8">
        <f t="shared" si="26"/>
        <v>59</v>
      </c>
      <c r="M164" s="14">
        <f t="shared" si="23"/>
        <v>0.70238095238095233</v>
      </c>
    </row>
    <row r="165" spans="1:13" x14ac:dyDescent="0.25">
      <c r="A165" s="6" t="s">
        <v>14</v>
      </c>
      <c r="B165" s="6" t="s">
        <v>68</v>
      </c>
      <c r="C165" s="8">
        <v>0</v>
      </c>
      <c r="D165" s="8">
        <v>1</v>
      </c>
      <c r="E165" s="8">
        <v>4</v>
      </c>
      <c r="F165" s="8">
        <v>5</v>
      </c>
      <c r="H165" s="8">
        <f t="shared" si="24"/>
        <v>3</v>
      </c>
      <c r="I165" s="14">
        <f t="shared" si="21"/>
        <v>3</v>
      </c>
      <c r="J165" s="8">
        <f t="shared" si="25"/>
        <v>1</v>
      </c>
      <c r="K165" s="14">
        <f t="shared" si="22"/>
        <v>0.25</v>
      </c>
      <c r="L165" s="8">
        <f t="shared" si="26"/>
        <v>4</v>
      </c>
      <c r="M165" s="14">
        <f t="shared" si="23"/>
        <v>4</v>
      </c>
    </row>
    <row r="166" spans="1:13" x14ac:dyDescent="0.25">
      <c r="A166" s="6" t="s">
        <v>14</v>
      </c>
      <c r="B166" s="6" t="s">
        <v>69</v>
      </c>
      <c r="C166" s="8">
        <v>151</v>
      </c>
      <c r="D166" s="8">
        <v>190</v>
      </c>
      <c r="E166" s="8">
        <v>139</v>
      </c>
      <c r="F166" s="8">
        <v>42</v>
      </c>
      <c r="H166" s="8">
        <f t="shared" si="24"/>
        <v>-51</v>
      </c>
      <c r="I166" s="14">
        <f t="shared" si="21"/>
        <v>-0.26842105263157895</v>
      </c>
      <c r="J166" s="8">
        <f t="shared" si="25"/>
        <v>-97</v>
      </c>
      <c r="K166" s="14">
        <f t="shared" si="22"/>
        <v>-0.69784172661870503</v>
      </c>
      <c r="L166" s="8">
        <f t="shared" si="26"/>
        <v>-148</v>
      </c>
      <c r="M166" s="14">
        <f t="shared" si="23"/>
        <v>-0.77894736842105261</v>
      </c>
    </row>
    <row r="167" spans="1:13" x14ac:dyDescent="0.25">
      <c r="A167" s="6" t="s">
        <v>14</v>
      </c>
      <c r="B167" s="6" t="s">
        <v>70</v>
      </c>
      <c r="C167" s="8">
        <v>361</v>
      </c>
      <c r="D167" s="8">
        <v>331</v>
      </c>
      <c r="E167" s="8">
        <v>468</v>
      </c>
      <c r="F167" s="8">
        <v>469</v>
      </c>
      <c r="H167" s="8">
        <f t="shared" si="24"/>
        <v>137</v>
      </c>
      <c r="I167" s="14">
        <f t="shared" si="21"/>
        <v>0.41389728096676737</v>
      </c>
      <c r="J167" s="8">
        <f t="shared" si="25"/>
        <v>1</v>
      </c>
      <c r="K167" s="14">
        <f t="shared" si="22"/>
        <v>2.136752136752137E-3</v>
      </c>
      <c r="L167" s="8">
        <f t="shared" si="26"/>
        <v>138</v>
      </c>
      <c r="M167" s="14">
        <f t="shared" si="23"/>
        <v>0.41691842900302117</v>
      </c>
    </row>
    <row r="168" spans="1:13" x14ac:dyDescent="0.25">
      <c r="A168" s="6" t="s">
        <v>14</v>
      </c>
      <c r="B168" s="6" t="s">
        <v>71</v>
      </c>
      <c r="C168" s="8">
        <v>47</v>
      </c>
      <c r="D168" s="8">
        <v>13</v>
      </c>
      <c r="E168" s="8">
        <v>0</v>
      </c>
      <c r="F168" s="8">
        <v>13</v>
      </c>
      <c r="H168" s="8">
        <f t="shared" si="24"/>
        <v>-13</v>
      </c>
      <c r="I168" s="14">
        <f t="shared" si="21"/>
        <v>-1</v>
      </c>
      <c r="J168" s="8">
        <f t="shared" si="25"/>
        <v>13</v>
      </c>
      <c r="K168" s="14">
        <f t="shared" si="22"/>
        <v>0</v>
      </c>
      <c r="L168" s="8">
        <f t="shared" si="26"/>
        <v>0</v>
      </c>
      <c r="M168" s="14">
        <f t="shared" si="23"/>
        <v>0</v>
      </c>
    </row>
    <row r="169" spans="1:13" x14ac:dyDescent="0.25">
      <c r="A169" s="6" t="s">
        <v>14</v>
      </c>
      <c r="B169" s="6" t="s">
        <v>72</v>
      </c>
      <c r="C169" s="8">
        <v>72</v>
      </c>
      <c r="D169" s="8">
        <v>92</v>
      </c>
      <c r="E169" s="8">
        <v>69</v>
      </c>
      <c r="F169" s="8">
        <v>32</v>
      </c>
      <c r="H169" s="8">
        <f t="shared" si="24"/>
        <v>-23</v>
      </c>
      <c r="I169" s="14">
        <f t="shared" si="21"/>
        <v>-0.25</v>
      </c>
      <c r="J169" s="8">
        <f t="shared" si="25"/>
        <v>-37</v>
      </c>
      <c r="K169" s="14">
        <f t="shared" si="22"/>
        <v>-0.53623188405797106</v>
      </c>
      <c r="L169" s="8">
        <f t="shared" si="26"/>
        <v>-60</v>
      </c>
      <c r="M169" s="14">
        <f t="shared" si="23"/>
        <v>-0.65217391304347827</v>
      </c>
    </row>
    <row r="170" spans="1:13" x14ac:dyDescent="0.25">
      <c r="A170" s="6" t="s">
        <v>14</v>
      </c>
      <c r="B170" s="6" t="s">
        <v>73</v>
      </c>
      <c r="C170" s="8">
        <v>2</v>
      </c>
      <c r="D170" s="8">
        <v>1</v>
      </c>
      <c r="E170" s="8">
        <v>5</v>
      </c>
      <c r="F170" s="8">
        <v>3</v>
      </c>
      <c r="H170" s="8">
        <f t="shared" si="24"/>
        <v>4</v>
      </c>
      <c r="I170" s="14">
        <f t="shared" si="21"/>
        <v>4</v>
      </c>
      <c r="J170" s="8">
        <f t="shared" si="25"/>
        <v>-2</v>
      </c>
      <c r="K170" s="14">
        <f t="shared" si="22"/>
        <v>-0.4</v>
      </c>
      <c r="L170" s="8">
        <f t="shared" si="26"/>
        <v>2</v>
      </c>
      <c r="M170" s="14">
        <f t="shared" si="23"/>
        <v>2</v>
      </c>
    </row>
    <row r="171" spans="1:13" x14ac:dyDescent="0.25">
      <c r="A171" s="6" t="s">
        <v>14</v>
      </c>
      <c r="B171" s="6" t="s">
        <v>74</v>
      </c>
      <c r="C171" s="8">
        <v>6</v>
      </c>
      <c r="D171" s="8">
        <v>3</v>
      </c>
      <c r="E171" s="8">
        <v>2</v>
      </c>
      <c r="F171" s="8">
        <v>6</v>
      </c>
      <c r="H171" s="8">
        <f t="shared" si="24"/>
        <v>-1</v>
      </c>
      <c r="I171" s="14">
        <f t="shared" si="21"/>
        <v>-0.33333333333333331</v>
      </c>
      <c r="J171" s="8">
        <f t="shared" si="25"/>
        <v>4</v>
      </c>
      <c r="K171" s="14">
        <f t="shared" si="22"/>
        <v>2</v>
      </c>
      <c r="L171" s="8">
        <f t="shared" si="26"/>
        <v>3</v>
      </c>
      <c r="M171" s="14">
        <f t="shared" si="23"/>
        <v>1</v>
      </c>
    </row>
    <row r="172" spans="1:13" x14ac:dyDescent="0.25">
      <c r="A172" s="6" t="s">
        <v>14</v>
      </c>
      <c r="B172" s="6" t="s">
        <v>75</v>
      </c>
      <c r="C172" s="8">
        <v>593</v>
      </c>
      <c r="D172" s="8">
        <v>212</v>
      </c>
      <c r="E172" s="8">
        <v>128</v>
      </c>
      <c r="F172" s="8">
        <v>140</v>
      </c>
      <c r="H172" s="8">
        <f t="shared" si="24"/>
        <v>-84</v>
      </c>
      <c r="I172" s="14">
        <f t="shared" si="21"/>
        <v>-0.39622641509433965</v>
      </c>
      <c r="J172" s="8">
        <f t="shared" si="25"/>
        <v>12</v>
      </c>
      <c r="K172" s="14">
        <f t="shared" si="22"/>
        <v>9.375E-2</v>
      </c>
      <c r="L172" s="8">
        <f t="shared" si="26"/>
        <v>-72</v>
      </c>
      <c r="M172" s="14">
        <f t="shared" si="23"/>
        <v>-0.33962264150943394</v>
      </c>
    </row>
    <row r="173" spans="1:13" x14ac:dyDescent="0.25">
      <c r="A173" s="6" t="s">
        <v>14</v>
      </c>
      <c r="B173" s="6" t="s">
        <v>76</v>
      </c>
      <c r="C173" s="8">
        <v>0</v>
      </c>
      <c r="D173" s="8">
        <v>0</v>
      </c>
      <c r="E173" s="8">
        <v>0</v>
      </c>
      <c r="F173" s="8">
        <v>0</v>
      </c>
      <c r="H173" s="8">
        <f t="shared" si="24"/>
        <v>0</v>
      </c>
      <c r="I173" s="14">
        <f t="shared" si="21"/>
        <v>0</v>
      </c>
      <c r="J173" s="8">
        <f t="shared" si="25"/>
        <v>0</v>
      </c>
      <c r="K173" s="14">
        <f t="shared" si="22"/>
        <v>0</v>
      </c>
      <c r="L173" s="8">
        <f t="shared" si="26"/>
        <v>0</v>
      </c>
      <c r="M173" s="14">
        <f t="shared" si="23"/>
        <v>0</v>
      </c>
    </row>
    <row r="174" spans="1:13" x14ac:dyDescent="0.25">
      <c r="A174" s="6" t="s">
        <v>14</v>
      </c>
      <c r="B174" s="6" t="s">
        <v>77</v>
      </c>
      <c r="C174" s="8">
        <v>0</v>
      </c>
      <c r="D174" s="8">
        <v>0</v>
      </c>
      <c r="E174" s="8">
        <v>0</v>
      </c>
      <c r="F174" s="8">
        <v>0</v>
      </c>
      <c r="H174" s="8">
        <f t="shared" si="24"/>
        <v>0</v>
      </c>
      <c r="I174" s="14">
        <f t="shared" si="21"/>
        <v>0</v>
      </c>
      <c r="J174" s="8">
        <f t="shared" si="25"/>
        <v>0</v>
      </c>
      <c r="K174" s="14">
        <f t="shared" si="22"/>
        <v>0</v>
      </c>
      <c r="L174" s="8">
        <f t="shared" si="26"/>
        <v>0</v>
      </c>
      <c r="M174" s="14">
        <f t="shared" si="23"/>
        <v>0</v>
      </c>
    </row>
    <row r="175" spans="1:13" x14ac:dyDescent="0.25">
      <c r="A175" s="6" t="s">
        <v>14</v>
      </c>
      <c r="B175" s="6" t="s">
        <v>78</v>
      </c>
      <c r="C175" s="8">
        <v>0</v>
      </c>
      <c r="D175" s="8">
        <v>39</v>
      </c>
      <c r="E175" s="8">
        <v>54</v>
      </c>
      <c r="F175" s="8">
        <v>50</v>
      </c>
      <c r="H175" s="8">
        <f t="shared" si="24"/>
        <v>15</v>
      </c>
      <c r="I175" s="14">
        <f t="shared" si="21"/>
        <v>0.38461538461538464</v>
      </c>
      <c r="J175" s="8">
        <f t="shared" si="25"/>
        <v>-4</v>
      </c>
      <c r="K175" s="14">
        <f t="shared" si="22"/>
        <v>-7.407407407407407E-2</v>
      </c>
      <c r="L175" s="8">
        <f t="shared" si="26"/>
        <v>11</v>
      </c>
      <c r="M175" s="14">
        <f t="shared" si="23"/>
        <v>0.28205128205128205</v>
      </c>
    </row>
    <row r="176" spans="1:13" x14ac:dyDescent="0.25">
      <c r="A176" s="6" t="s">
        <v>14</v>
      </c>
      <c r="B176" s="6" t="s">
        <v>79</v>
      </c>
      <c r="C176" s="8">
        <v>0</v>
      </c>
      <c r="D176" s="8">
        <v>0</v>
      </c>
      <c r="E176" s="8">
        <v>0</v>
      </c>
      <c r="F176" s="8">
        <v>0</v>
      </c>
      <c r="H176" s="8">
        <f t="shared" si="24"/>
        <v>0</v>
      </c>
      <c r="I176" s="14">
        <f t="shared" si="21"/>
        <v>0</v>
      </c>
      <c r="J176" s="8">
        <f t="shared" si="25"/>
        <v>0</v>
      </c>
      <c r="K176" s="14">
        <f t="shared" si="22"/>
        <v>0</v>
      </c>
      <c r="L176" s="8">
        <f t="shared" si="26"/>
        <v>0</v>
      </c>
      <c r="M176" s="14">
        <f t="shared" si="23"/>
        <v>0</v>
      </c>
    </row>
    <row r="177" spans="1:13" x14ac:dyDescent="0.25">
      <c r="A177" s="6" t="s">
        <v>14</v>
      </c>
      <c r="B177" s="6" t="s">
        <v>80</v>
      </c>
      <c r="C177" s="8">
        <v>0</v>
      </c>
      <c r="D177" s="8">
        <v>0</v>
      </c>
      <c r="E177" s="8">
        <v>0</v>
      </c>
      <c r="F177" s="8">
        <v>0</v>
      </c>
      <c r="H177" s="8">
        <f t="shared" si="24"/>
        <v>0</v>
      </c>
      <c r="I177" s="14">
        <f t="shared" si="21"/>
        <v>0</v>
      </c>
      <c r="J177" s="8">
        <f t="shared" si="25"/>
        <v>0</v>
      </c>
      <c r="K177" s="14">
        <f t="shared" si="22"/>
        <v>0</v>
      </c>
      <c r="L177" s="8">
        <f t="shared" si="26"/>
        <v>0</v>
      </c>
      <c r="M177" s="14">
        <f t="shared" si="23"/>
        <v>0</v>
      </c>
    </row>
    <row r="178" spans="1:13" x14ac:dyDescent="0.25">
      <c r="A178" s="18" t="s">
        <v>14</v>
      </c>
      <c r="B178" s="24" t="s">
        <v>85</v>
      </c>
      <c r="C178" s="8">
        <f>SUM(C120:C177)</f>
        <v>6098</v>
      </c>
      <c r="D178" s="20">
        <f>SUM(D120:D177)</f>
        <v>4630</v>
      </c>
      <c r="E178" s="20">
        <f>SUM(E120:E177)</f>
        <v>3777</v>
      </c>
      <c r="F178" s="20">
        <f>SUM(F120:F177)</f>
        <v>2963</v>
      </c>
      <c r="G178" s="19"/>
      <c r="H178" s="23">
        <f t="shared" si="24"/>
        <v>-853</v>
      </c>
      <c r="I178" s="21">
        <f t="shared" si="21"/>
        <v>-0.18423326133909287</v>
      </c>
      <c r="J178" s="23">
        <f t="shared" si="25"/>
        <v>-814</v>
      </c>
      <c r="K178" s="21">
        <f t="shared" si="22"/>
        <v>-0.21551495896213926</v>
      </c>
      <c r="L178" s="23">
        <f t="shared" si="26"/>
        <v>-1667</v>
      </c>
      <c r="M178" s="21">
        <f t="shared" si="23"/>
        <v>-0.36004319654427647</v>
      </c>
    </row>
    <row r="179" spans="1:13" x14ac:dyDescent="0.25">
      <c r="C179" s="8"/>
      <c r="D179" s="8"/>
      <c r="E179" s="8"/>
      <c r="F179" s="8"/>
    </row>
    <row r="180" spans="1:13" x14ac:dyDescent="0.25">
      <c r="A180" s="6" t="s">
        <v>15</v>
      </c>
      <c r="B180" s="6" t="s">
        <v>24</v>
      </c>
      <c r="C180" s="8">
        <v>746</v>
      </c>
      <c r="D180" s="8">
        <v>751</v>
      </c>
      <c r="E180" s="8">
        <v>525</v>
      </c>
      <c r="F180" s="8">
        <v>384</v>
      </c>
      <c r="H180" s="8">
        <f t="shared" ref="H180:H211" si="27">E180-D180</f>
        <v>-226</v>
      </c>
      <c r="I180" s="14">
        <f>IF(D180&gt;0, H180/D180, 0)</f>
        <v>-0.30093209054593872</v>
      </c>
      <c r="J180" s="8">
        <f t="shared" ref="J180:J211" si="28">F180-E180</f>
        <v>-141</v>
      </c>
      <c r="K180" s="14">
        <f>IF(E180&gt;0, J180/E180, 0)</f>
        <v>-0.26857142857142857</v>
      </c>
      <c r="L180" s="8">
        <f t="shared" ref="L180:L211" si="29">F180-D180</f>
        <v>-367</v>
      </c>
      <c r="M180" s="14">
        <f>IF(D180&gt;0, L180/D180, 0)</f>
        <v>-0.48868175765645805</v>
      </c>
    </row>
    <row r="181" spans="1:13" x14ac:dyDescent="0.25">
      <c r="A181" s="6" t="s">
        <v>15</v>
      </c>
      <c r="B181" s="6" t="s">
        <v>25</v>
      </c>
      <c r="C181" s="8">
        <v>0</v>
      </c>
      <c r="D181" s="8">
        <v>0</v>
      </c>
      <c r="E181" s="8">
        <v>1</v>
      </c>
      <c r="F181" s="8">
        <v>74</v>
      </c>
      <c r="H181" s="8">
        <f t="shared" si="27"/>
        <v>1</v>
      </c>
      <c r="I181" s="14">
        <f t="shared" ref="I181:I237" si="30">IF(D181&gt;0, H181/D181, 0)</f>
        <v>0</v>
      </c>
      <c r="J181" s="8">
        <f t="shared" si="28"/>
        <v>73</v>
      </c>
      <c r="K181" s="14">
        <f t="shared" ref="K181:K237" si="31">IF(E181&gt;0, J181/E181, 0)</f>
        <v>73</v>
      </c>
      <c r="L181" s="8">
        <f t="shared" si="29"/>
        <v>74</v>
      </c>
      <c r="M181" s="14">
        <f t="shared" ref="M181:M237" si="32">IF(D181&gt;0, L181/D181, 0)</f>
        <v>0</v>
      </c>
    </row>
    <row r="182" spans="1:13" x14ac:dyDescent="0.25">
      <c r="A182" s="6" t="s">
        <v>15</v>
      </c>
      <c r="B182" s="6" t="s">
        <v>26</v>
      </c>
      <c r="C182" s="8">
        <v>399</v>
      </c>
      <c r="D182" s="8">
        <v>529</v>
      </c>
      <c r="E182" s="8">
        <v>418</v>
      </c>
      <c r="F182" s="8">
        <v>231</v>
      </c>
      <c r="H182" s="8">
        <f t="shared" si="27"/>
        <v>-111</v>
      </c>
      <c r="I182" s="14">
        <f t="shared" si="30"/>
        <v>-0.20982986767485823</v>
      </c>
      <c r="J182" s="8">
        <f t="shared" si="28"/>
        <v>-187</v>
      </c>
      <c r="K182" s="14">
        <f t="shared" si="31"/>
        <v>-0.44736842105263158</v>
      </c>
      <c r="L182" s="8">
        <f t="shared" si="29"/>
        <v>-298</v>
      </c>
      <c r="M182" s="14">
        <f t="shared" si="32"/>
        <v>-0.56332703213610591</v>
      </c>
    </row>
    <row r="183" spans="1:13" x14ac:dyDescent="0.25">
      <c r="A183" s="6" t="s">
        <v>15</v>
      </c>
      <c r="B183" s="6" t="s">
        <v>27</v>
      </c>
      <c r="C183" s="8">
        <v>2399</v>
      </c>
      <c r="D183" s="8">
        <v>1937</v>
      </c>
      <c r="E183" s="8">
        <v>1679</v>
      </c>
      <c r="F183" s="8">
        <v>643</v>
      </c>
      <c r="H183" s="8">
        <f t="shared" si="27"/>
        <v>-258</v>
      </c>
      <c r="I183" s="14">
        <f t="shared" si="30"/>
        <v>-0.13319566339700567</v>
      </c>
      <c r="J183" s="8">
        <f t="shared" si="28"/>
        <v>-1036</v>
      </c>
      <c r="K183" s="14">
        <f t="shared" si="31"/>
        <v>-0.61703394877903517</v>
      </c>
      <c r="L183" s="8">
        <f t="shared" si="29"/>
        <v>-1294</v>
      </c>
      <c r="M183" s="14">
        <f t="shared" si="32"/>
        <v>-0.66804336602994319</v>
      </c>
    </row>
    <row r="184" spans="1:13" x14ac:dyDescent="0.25">
      <c r="A184" s="6" t="s">
        <v>15</v>
      </c>
      <c r="B184" s="6" t="s">
        <v>28</v>
      </c>
      <c r="C184" s="8">
        <v>31383</v>
      </c>
      <c r="D184" s="8">
        <v>30444</v>
      </c>
      <c r="E184" s="8">
        <v>27540</v>
      </c>
      <c r="F184" s="8">
        <v>18462</v>
      </c>
      <c r="H184" s="8">
        <f t="shared" si="27"/>
        <v>-2904</v>
      </c>
      <c r="I184" s="14">
        <f t="shared" si="30"/>
        <v>-9.5388253843121801E-2</v>
      </c>
      <c r="J184" s="8">
        <f t="shared" si="28"/>
        <v>-9078</v>
      </c>
      <c r="K184" s="14">
        <f t="shared" si="31"/>
        <v>-0.32962962962962961</v>
      </c>
      <c r="L184" s="8">
        <f t="shared" si="29"/>
        <v>-11982</v>
      </c>
      <c r="M184" s="14">
        <f t="shared" si="32"/>
        <v>-0.39357508868742608</v>
      </c>
    </row>
    <row r="185" spans="1:13" x14ac:dyDescent="0.25">
      <c r="A185" s="6" t="s">
        <v>15</v>
      </c>
      <c r="B185" s="6" t="s">
        <v>29</v>
      </c>
      <c r="C185" s="8">
        <v>395</v>
      </c>
      <c r="D185" s="8">
        <v>393</v>
      </c>
      <c r="E185" s="8">
        <v>272</v>
      </c>
      <c r="F185" s="8">
        <v>141</v>
      </c>
      <c r="H185" s="8">
        <f t="shared" si="27"/>
        <v>-121</v>
      </c>
      <c r="I185" s="14">
        <f t="shared" si="30"/>
        <v>-0.30788804071246817</v>
      </c>
      <c r="J185" s="8">
        <f t="shared" si="28"/>
        <v>-131</v>
      </c>
      <c r="K185" s="14">
        <f t="shared" si="31"/>
        <v>-0.48161764705882354</v>
      </c>
      <c r="L185" s="8">
        <f t="shared" si="29"/>
        <v>-252</v>
      </c>
      <c r="M185" s="14">
        <f t="shared" si="32"/>
        <v>-0.64122137404580148</v>
      </c>
    </row>
    <row r="186" spans="1:13" x14ac:dyDescent="0.25">
      <c r="A186" s="6" t="s">
        <v>15</v>
      </c>
      <c r="B186" s="6" t="s">
        <v>30</v>
      </c>
      <c r="C186" s="8">
        <v>80</v>
      </c>
      <c r="D186" s="8">
        <v>0</v>
      </c>
      <c r="E186" s="8">
        <v>23</v>
      </c>
      <c r="F186" s="8">
        <v>75</v>
      </c>
      <c r="H186" s="8">
        <f t="shared" si="27"/>
        <v>23</v>
      </c>
      <c r="I186" s="14">
        <f t="shared" si="30"/>
        <v>0</v>
      </c>
      <c r="J186" s="8">
        <f t="shared" si="28"/>
        <v>52</v>
      </c>
      <c r="K186" s="14">
        <f t="shared" si="31"/>
        <v>2.2608695652173911</v>
      </c>
      <c r="L186" s="8">
        <f t="shared" si="29"/>
        <v>75</v>
      </c>
      <c r="M186" s="14">
        <f t="shared" si="32"/>
        <v>0</v>
      </c>
    </row>
    <row r="187" spans="1:13" x14ac:dyDescent="0.25">
      <c r="A187" s="6" t="s">
        <v>15</v>
      </c>
      <c r="B187" s="6" t="s">
        <v>31</v>
      </c>
      <c r="C187" s="8">
        <v>95</v>
      </c>
      <c r="D187" s="8">
        <v>101</v>
      </c>
      <c r="E187" s="8">
        <v>43</v>
      </c>
      <c r="F187" s="8">
        <v>41</v>
      </c>
      <c r="H187" s="8">
        <f t="shared" si="27"/>
        <v>-58</v>
      </c>
      <c r="I187" s="14">
        <f t="shared" si="30"/>
        <v>-0.57425742574257421</v>
      </c>
      <c r="J187" s="8">
        <f t="shared" si="28"/>
        <v>-2</v>
      </c>
      <c r="K187" s="14">
        <f t="shared" si="31"/>
        <v>-4.6511627906976744E-2</v>
      </c>
      <c r="L187" s="8">
        <f t="shared" si="29"/>
        <v>-60</v>
      </c>
      <c r="M187" s="14">
        <f t="shared" si="32"/>
        <v>-0.59405940594059403</v>
      </c>
    </row>
    <row r="188" spans="1:13" x14ac:dyDescent="0.25">
      <c r="A188" s="6" t="s">
        <v>15</v>
      </c>
      <c r="B188" s="6" t="s">
        <v>32</v>
      </c>
      <c r="C188" s="8">
        <v>15440</v>
      </c>
      <c r="D188" s="8">
        <v>355</v>
      </c>
      <c r="E188" s="8">
        <v>13285</v>
      </c>
      <c r="F188" s="8">
        <v>8654</v>
      </c>
      <c r="H188" s="8">
        <f t="shared" si="27"/>
        <v>12930</v>
      </c>
      <c r="I188" s="14">
        <f t="shared" si="30"/>
        <v>36.422535211267608</v>
      </c>
      <c r="J188" s="8">
        <f t="shared" si="28"/>
        <v>-4631</v>
      </c>
      <c r="K188" s="14">
        <f t="shared" si="31"/>
        <v>-0.34858863379751598</v>
      </c>
      <c r="L188" s="8">
        <f t="shared" si="29"/>
        <v>8299</v>
      </c>
      <c r="M188" s="14">
        <f t="shared" si="32"/>
        <v>23.377464788732393</v>
      </c>
    </row>
    <row r="189" spans="1:13" x14ac:dyDescent="0.25">
      <c r="A189" s="6" t="s">
        <v>15</v>
      </c>
      <c r="B189" s="6" t="s">
        <v>33</v>
      </c>
      <c r="C189" s="8">
        <v>2207</v>
      </c>
      <c r="D189" s="8">
        <v>1645</v>
      </c>
      <c r="E189" s="8">
        <v>1141</v>
      </c>
      <c r="F189" s="8">
        <v>559</v>
      </c>
      <c r="H189" s="8">
        <f t="shared" si="27"/>
        <v>-504</v>
      </c>
      <c r="I189" s="14">
        <f t="shared" si="30"/>
        <v>-0.30638297872340425</v>
      </c>
      <c r="J189" s="8">
        <f t="shared" si="28"/>
        <v>-582</v>
      </c>
      <c r="K189" s="14">
        <f t="shared" si="31"/>
        <v>-0.51007887817703768</v>
      </c>
      <c r="L189" s="8">
        <f t="shared" si="29"/>
        <v>-1086</v>
      </c>
      <c r="M189" s="14">
        <f t="shared" si="32"/>
        <v>-0.66018237082066866</v>
      </c>
    </row>
    <row r="190" spans="1:13" x14ac:dyDescent="0.25">
      <c r="A190" s="6" t="s">
        <v>15</v>
      </c>
      <c r="B190" s="6" t="s">
        <v>34</v>
      </c>
      <c r="C190" s="8">
        <v>0</v>
      </c>
      <c r="D190" s="8">
        <v>1</v>
      </c>
      <c r="E190" s="8">
        <v>0</v>
      </c>
      <c r="F190" s="8">
        <v>0</v>
      </c>
      <c r="H190" s="8">
        <f t="shared" si="27"/>
        <v>-1</v>
      </c>
      <c r="I190" s="14">
        <f t="shared" si="30"/>
        <v>-1</v>
      </c>
      <c r="J190" s="8">
        <f t="shared" si="28"/>
        <v>0</v>
      </c>
      <c r="K190" s="14">
        <f t="shared" si="31"/>
        <v>0</v>
      </c>
      <c r="L190" s="8">
        <f t="shared" si="29"/>
        <v>-1</v>
      </c>
      <c r="M190" s="14">
        <f t="shared" si="32"/>
        <v>-1</v>
      </c>
    </row>
    <row r="191" spans="1:13" x14ac:dyDescent="0.25">
      <c r="A191" s="6" t="s">
        <v>15</v>
      </c>
      <c r="B191" s="6" t="s">
        <v>35</v>
      </c>
      <c r="C191" s="8">
        <v>223</v>
      </c>
      <c r="D191" s="8">
        <v>135</v>
      </c>
      <c r="E191" s="8">
        <v>58</v>
      </c>
      <c r="F191" s="8">
        <v>14</v>
      </c>
      <c r="H191" s="8">
        <f t="shared" si="27"/>
        <v>-77</v>
      </c>
      <c r="I191" s="14">
        <f t="shared" si="30"/>
        <v>-0.57037037037037042</v>
      </c>
      <c r="J191" s="8">
        <f t="shared" si="28"/>
        <v>-44</v>
      </c>
      <c r="K191" s="14">
        <f t="shared" si="31"/>
        <v>-0.75862068965517238</v>
      </c>
      <c r="L191" s="8">
        <f t="shared" si="29"/>
        <v>-121</v>
      </c>
      <c r="M191" s="14">
        <f t="shared" si="32"/>
        <v>-0.89629629629629626</v>
      </c>
    </row>
    <row r="192" spans="1:13" x14ac:dyDescent="0.25">
      <c r="A192" s="6" t="s">
        <v>15</v>
      </c>
      <c r="B192" s="6" t="s">
        <v>36</v>
      </c>
      <c r="C192" s="8">
        <v>506</v>
      </c>
      <c r="D192" s="8">
        <v>942</v>
      </c>
      <c r="E192" s="8">
        <v>700</v>
      </c>
      <c r="F192" s="8">
        <v>596</v>
      </c>
      <c r="H192" s="8">
        <f t="shared" si="27"/>
        <v>-242</v>
      </c>
      <c r="I192" s="14">
        <f t="shared" si="30"/>
        <v>-0.25690021231422505</v>
      </c>
      <c r="J192" s="8">
        <f t="shared" si="28"/>
        <v>-104</v>
      </c>
      <c r="K192" s="14">
        <f t="shared" si="31"/>
        <v>-0.14857142857142858</v>
      </c>
      <c r="L192" s="8">
        <f t="shared" si="29"/>
        <v>-346</v>
      </c>
      <c r="M192" s="14">
        <f t="shared" si="32"/>
        <v>-0.36730360934182588</v>
      </c>
    </row>
    <row r="193" spans="1:13" x14ac:dyDescent="0.25">
      <c r="A193" s="6" t="s">
        <v>15</v>
      </c>
      <c r="B193" s="6" t="s">
        <v>37</v>
      </c>
      <c r="C193" s="8">
        <v>4790</v>
      </c>
      <c r="D193" s="8">
        <v>4323</v>
      </c>
      <c r="E193" s="8">
        <v>3744</v>
      </c>
      <c r="F193" s="8">
        <v>3147</v>
      </c>
      <c r="H193" s="8">
        <f t="shared" si="27"/>
        <v>-579</v>
      </c>
      <c r="I193" s="14">
        <f t="shared" si="30"/>
        <v>-0.13393476752255379</v>
      </c>
      <c r="J193" s="8">
        <f t="shared" si="28"/>
        <v>-597</v>
      </c>
      <c r="K193" s="14">
        <f t="shared" si="31"/>
        <v>-0.15945512820512819</v>
      </c>
      <c r="L193" s="8">
        <f t="shared" si="29"/>
        <v>-1176</v>
      </c>
      <c r="M193" s="14">
        <f t="shared" si="32"/>
        <v>-0.27203331020124916</v>
      </c>
    </row>
    <row r="194" spans="1:13" x14ac:dyDescent="0.25">
      <c r="A194" s="6" t="s">
        <v>15</v>
      </c>
      <c r="B194" s="6" t="s">
        <v>38</v>
      </c>
      <c r="C194" s="8">
        <v>160</v>
      </c>
      <c r="D194" s="8">
        <v>105</v>
      </c>
      <c r="E194" s="8">
        <v>295</v>
      </c>
      <c r="F194" s="8">
        <v>318</v>
      </c>
      <c r="H194" s="8">
        <f t="shared" si="27"/>
        <v>190</v>
      </c>
      <c r="I194" s="14">
        <f t="shared" si="30"/>
        <v>1.8095238095238095</v>
      </c>
      <c r="J194" s="8">
        <f t="shared" si="28"/>
        <v>23</v>
      </c>
      <c r="K194" s="14">
        <f t="shared" si="31"/>
        <v>7.796610169491526E-2</v>
      </c>
      <c r="L194" s="8">
        <f t="shared" si="29"/>
        <v>213</v>
      </c>
      <c r="M194" s="14">
        <f t="shared" si="32"/>
        <v>2.0285714285714285</v>
      </c>
    </row>
    <row r="195" spans="1:13" x14ac:dyDescent="0.25">
      <c r="A195" s="6" t="s">
        <v>15</v>
      </c>
      <c r="B195" s="6" t="s">
        <v>39</v>
      </c>
      <c r="C195" s="8">
        <v>14</v>
      </c>
      <c r="D195" s="8">
        <v>1</v>
      </c>
      <c r="E195" s="8">
        <v>0</v>
      </c>
      <c r="F195" s="8">
        <v>405</v>
      </c>
      <c r="H195" s="8">
        <f t="shared" si="27"/>
        <v>-1</v>
      </c>
      <c r="I195" s="14">
        <f t="shared" si="30"/>
        <v>-1</v>
      </c>
      <c r="J195" s="8">
        <f t="shared" si="28"/>
        <v>405</v>
      </c>
      <c r="K195" s="14">
        <f t="shared" si="31"/>
        <v>0</v>
      </c>
      <c r="L195" s="8">
        <f t="shared" si="29"/>
        <v>404</v>
      </c>
      <c r="M195" s="14">
        <f t="shared" si="32"/>
        <v>404</v>
      </c>
    </row>
    <row r="196" spans="1:13" x14ac:dyDescent="0.25">
      <c r="A196" s="6" t="s">
        <v>15</v>
      </c>
      <c r="B196" s="6" t="s">
        <v>40</v>
      </c>
      <c r="C196" s="8">
        <v>3822</v>
      </c>
      <c r="D196" s="8">
        <v>985</v>
      </c>
      <c r="E196" s="8">
        <v>1136</v>
      </c>
      <c r="F196" s="8">
        <v>1189</v>
      </c>
      <c r="H196" s="8">
        <f t="shared" si="27"/>
        <v>151</v>
      </c>
      <c r="I196" s="14">
        <f t="shared" si="30"/>
        <v>0.1532994923857868</v>
      </c>
      <c r="J196" s="8">
        <f t="shared" si="28"/>
        <v>53</v>
      </c>
      <c r="K196" s="14">
        <f t="shared" si="31"/>
        <v>4.6654929577464789E-2</v>
      </c>
      <c r="L196" s="8">
        <f t="shared" si="29"/>
        <v>204</v>
      </c>
      <c r="M196" s="14">
        <f t="shared" si="32"/>
        <v>0.20710659898477157</v>
      </c>
    </row>
    <row r="197" spans="1:13" x14ac:dyDescent="0.25">
      <c r="A197" s="6" t="s">
        <v>15</v>
      </c>
      <c r="B197" s="6" t="s">
        <v>41</v>
      </c>
      <c r="C197" s="8">
        <v>1715</v>
      </c>
      <c r="D197" s="8">
        <v>981</v>
      </c>
      <c r="E197" s="8">
        <v>689</v>
      </c>
      <c r="F197" s="8">
        <v>450</v>
      </c>
      <c r="H197" s="8">
        <f t="shared" si="27"/>
        <v>-292</v>
      </c>
      <c r="I197" s="14">
        <f t="shared" si="30"/>
        <v>-0.29765545361875639</v>
      </c>
      <c r="J197" s="8">
        <f t="shared" si="28"/>
        <v>-239</v>
      </c>
      <c r="K197" s="14">
        <f t="shared" si="31"/>
        <v>-0.34687953555878082</v>
      </c>
      <c r="L197" s="8">
        <f t="shared" si="29"/>
        <v>-531</v>
      </c>
      <c r="M197" s="14">
        <f t="shared" si="32"/>
        <v>-0.54128440366972475</v>
      </c>
    </row>
    <row r="198" spans="1:13" x14ac:dyDescent="0.25">
      <c r="A198" s="6" t="s">
        <v>15</v>
      </c>
      <c r="B198" s="6" t="s">
        <v>42</v>
      </c>
      <c r="C198" s="8">
        <v>122</v>
      </c>
      <c r="D198" s="8">
        <v>287</v>
      </c>
      <c r="E198" s="8">
        <v>186</v>
      </c>
      <c r="F198" s="8">
        <v>157</v>
      </c>
      <c r="H198" s="8">
        <f t="shared" si="27"/>
        <v>-101</v>
      </c>
      <c r="I198" s="14">
        <f t="shared" si="30"/>
        <v>-0.3519163763066202</v>
      </c>
      <c r="J198" s="8">
        <f t="shared" si="28"/>
        <v>-29</v>
      </c>
      <c r="K198" s="14">
        <f t="shared" si="31"/>
        <v>-0.15591397849462366</v>
      </c>
      <c r="L198" s="8">
        <f t="shared" si="29"/>
        <v>-130</v>
      </c>
      <c r="M198" s="14">
        <f t="shared" si="32"/>
        <v>-0.45296167247386759</v>
      </c>
    </row>
    <row r="199" spans="1:13" x14ac:dyDescent="0.25">
      <c r="A199" s="6" t="s">
        <v>15</v>
      </c>
      <c r="B199" s="6" t="s">
        <v>43</v>
      </c>
      <c r="C199" s="8">
        <v>683</v>
      </c>
      <c r="D199" s="8">
        <v>648</v>
      </c>
      <c r="E199" s="8">
        <v>424</v>
      </c>
      <c r="F199" s="8">
        <v>185</v>
      </c>
      <c r="H199" s="8">
        <f t="shared" si="27"/>
        <v>-224</v>
      </c>
      <c r="I199" s="14">
        <f t="shared" si="30"/>
        <v>-0.34567901234567899</v>
      </c>
      <c r="J199" s="8">
        <f t="shared" si="28"/>
        <v>-239</v>
      </c>
      <c r="K199" s="14">
        <f t="shared" si="31"/>
        <v>-0.56367924528301883</v>
      </c>
      <c r="L199" s="8">
        <f t="shared" si="29"/>
        <v>-463</v>
      </c>
      <c r="M199" s="14">
        <f t="shared" si="32"/>
        <v>-0.71450617283950613</v>
      </c>
    </row>
    <row r="200" spans="1:13" x14ac:dyDescent="0.25">
      <c r="A200" s="6" t="s">
        <v>15</v>
      </c>
      <c r="B200" s="6" t="s">
        <v>44</v>
      </c>
      <c r="C200" s="8">
        <v>542</v>
      </c>
      <c r="D200" s="8">
        <v>272</v>
      </c>
      <c r="E200" s="8">
        <v>419</v>
      </c>
      <c r="F200" s="8">
        <v>418</v>
      </c>
      <c r="H200" s="8">
        <f t="shared" si="27"/>
        <v>147</v>
      </c>
      <c r="I200" s="14">
        <f t="shared" si="30"/>
        <v>0.5404411764705882</v>
      </c>
      <c r="J200" s="8">
        <f t="shared" si="28"/>
        <v>-1</v>
      </c>
      <c r="K200" s="14">
        <f t="shared" si="31"/>
        <v>-2.3866348448687352E-3</v>
      </c>
      <c r="L200" s="8">
        <f t="shared" si="29"/>
        <v>146</v>
      </c>
      <c r="M200" s="14">
        <f t="shared" si="32"/>
        <v>0.53676470588235292</v>
      </c>
    </row>
    <row r="201" spans="1:13" x14ac:dyDescent="0.25">
      <c r="A201" s="6" t="s">
        <v>15</v>
      </c>
      <c r="B201" s="6" t="s">
        <v>45</v>
      </c>
      <c r="C201" s="8">
        <v>1244</v>
      </c>
      <c r="D201" s="8">
        <v>1548</v>
      </c>
      <c r="E201" s="8">
        <v>1212</v>
      </c>
      <c r="F201" s="8">
        <v>1671</v>
      </c>
      <c r="H201" s="8">
        <f t="shared" si="27"/>
        <v>-336</v>
      </c>
      <c r="I201" s="14">
        <f t="shared" si="30"/>
        <v>-0.21705426356589147</v>
      </c>
      <c r="J201" s="8">
        <f t="shared" si="28"/>
        <v>459</v>
      </c>
      <c r="K201" s="14">
        <f t="shared" si="31"/>
        <v>0.37871287128712872</v>
      </c>
      <c r="L201" s="8">
        <f t="shared" si="29"/>
        <v>123</v>
      </c>
      <c r="M201" s="14">
        <f t="shared" si="32"/>
        <v>7.9457364341085274E-2</v>
      </c>
    </row>
    <row r="202" spans="1:13" x14ac:dyDescent="0.25">
      <c r="A202" s="6" t="s">
        <v>15</v>
      </c>
      <c r="B202" s="6" t="s">
        <v>46</v>
      </c>
      <c r="C202" s="8">
        <v>2808</v>
      </c>
      <c r="D202" s="8">
        <v>2700</v>
      </c>
      <c r="E202" s="8">
        <v>2500</v>
      </c>
      <c r="F202" s="8">
        <v>1657</v>
      </c>
      <c r="H202" s="8">
        <f t="shared" si="27"/>
        <v>-200</v>
      </c>
      <c r="I202" s="14">
        <f t="shared" si="30"/>
        <v>-7.407407407407407E-2</v>
      </c>
      <c r="J202" s="8">
        <f t="shared" si="28"/>
        <v>-843</v>
      </c>
      <c r="K202" s="14">
        <f t="shared" si="31"/>
        <v>-0.3372</v>
      </c>
      <c r="L202" s="8">
        <f t="shared" si="29"/>
        <v>-1043</v>
      </c>
      <c r="M202" s="14">
        <f t="shared" si="32"/>
        <v>-0.3862962962962963</v>
      </c>
    </row>
    <row r="203" spans="1:13" x14ac:dyDescent="0.25">
      <c r="A203" s="6" t="s">
        <v>15</v>
      </c>
      <c r="B203" s="6" t="s">
        <v>47</v>
      </c>
      <c r="C203" s="8">
        <v>250</v>
      </c>
      <c r="D203" s="8">
        <v>653</v>
      </c>
      <c r="E203" s="8">
        <v>626</v>
      </c>
      <c r="F203" s="8">
        <v>588</v>
      </c>
      <c r="H203" s="8">
        <f t="shared" si="27"/>
        <v>-27</v>
      </c>
      <c r="I203" s="14">
        <f t="shared" si="30"/>
        <v>-4.1347626339969371E-2</v>
      </c>
      <c r="J203" s="8">
        <f t="shared" si="28"/>
        <v>-38</v>
      </c>
      <c r="K203" s="14">
        <f t="shared" si="31"/>
        <v>-6.070287539936102E-2</v>
      </c>
      <c r="L203" s="8">
        <f t="shared" si="29"/>
        <v>-65</v>
      </c>
      <c r="M203" s="14">
        <f t="shared" si="32"/>
        <v>-9.9540581929555894E-2</v>
      </c>
    </row>
    <row r="204" spans="1:13" x14ac:dyDescent="0.25">
      <c r="A204" s="6" t="s">
        <v>15</v>
      </c>
      <c r="B204" s="6" t="s">
        <v>48</v>
      </c>
      <c r="C204" s="8">
        <v>3435</v>
      </c>
      <c r="D204" s="8">
        <v>3058</v>
      </c>
      <c r="E204" s="8">
        <v>2490</v>
      </c>
      <c r="F204" s="8">
        <v>1239</v>
      </c>
      <c r="H204" s="8">
        <f t="shared" si="27"/>
        <v>-568</v>
      </c>
      <c r="I204" s="14">
        <f t="shared" si="30"/>
        <v>-0.18574231523871812</v>
      </c>
      <c r="J204" s="8">
        <f t="shared" si="28"/>
        <v>-1251</v>
      </c>
      <c r="K204" s="14">
        <f t="shared" si="31"/>
        <v>-0.50240963855421683</v>
      </c>
      <c r="L204" s="8">
        <f t="shared" si="29"/>
        <v>-1819</v>
      </c>
      <c r="M204" s="14">
        <f t="shared" si="32"/>
        <v>-0.59483322432962715</v>
      </c>
    </row>
    <row r="205" spans="1:13" x14ac:dyDescent="0.25">
      <c r="A205" s="6" t="s">
        <v>15</v>
      </c>
      <c r="B205" s="6" t="s">
        <v>49</v>
      </c>
      <c r="C205" s="8">
        <v>236</v>
      </c>
      <c r="D205" s="8">
        <v>222</v>
      </c>
      <c r="E205" s="8">
        <v>222</v>
      </c>
      <c r="F205" s="8">
        <v>158</v>
      </c>
      <c r="H205" s="8">
        <f t="shared" si="27"/>
        <v>0</v>
      </c>
      <c r="I205" s="14">
        <f t="shared" si="30"/>
        <v>0</v>
      </c>
      <c r="J205" s="8">
        <f t="shared" si="28"/>
        <v>-64</v>
      </c>
      <c r="K205" s="14">
        <f t="shared" si="31"/>
        <v>-0.28828828828828829</v>
      </c>
      <c r="L205" s="8">
        <f t="shared" si="29"/>
        <v>-64</v>
      </c>
      <c r="M205" s="14">
        <f t="shared" si="32"/>
        <v>-0.28828828828828829</v>
      </c>
    </row>
    <row r="206" spans="1:13" x14ac:dyDescent="0.25">
      <c r="A206" s="6" t="s">
        <v>15</v>
      </c>
      <c r="B206" s="6" t="s">
        <v>50</v>
      </c>
      <c r="C206" s="8">
        <v>122</v>
      </c>
      <c r="D206" s="8">
        <v>513</v>
      </c>
      <c r="E206" s="8">
        <v>730</v>
      </c>
      <c r="F206" s="8">
        <v>650</v>
      </c>
      <c r="H206" s="8">
        <f t="shared" si="27"/>
        <v>217</v>
      </c>
      <c r="I206" s="14">
        <f t="shared" si="30"/>
        <v>0.42300194931773877</v>
      </c>
      <c r="J206" s="8">
        <f t="shared" si="28"/>
        <v>-80</v>
      </c>
      <c r="K206" s="14">
        <f t="shared" si="31"/>
        <v>-0.1095890410958904</v>
      </c>
      <c r="L206" s="8">
        <f t="shared" si="29"/>
        <v>137</v>
      </c>
      <c r="M206" s="14">
        <f t="shared" si="32"/>
        <v>0.26705653021442494</v>
      </c>
    </row>
    <row r="207" spans="1:13" x14ac:dyDescent="0.25">
      <c r="A207" s="6" t="s">
        <v>15</v>
      </c>
      <c r="B207" s="6" t="s">
        <v>51</v>
      </c>
      <c r="C207" s="8">
        <v>27</v>
      </c>
      <c r="D207" s="8">
        <v>26</v>
      </c>
      <c r="E207" s="8">
        <v>24</v>
      </c>
      <c r="F207" s="8">
        <v>22</v>
      </c>
      <c r="H207" s="8">
        <f t="shared" si="27"/>
        <v>-2</v>
      </c>
      <c r="I207" s="14">
        <f t="shared" si="30"/>
        <v>-7.6923076923076927E-2</v>
      </c>
      <c r="J207" s="8">
        <f t="shared" si="28"/>
        <v>-2</v>
      </c>
      <c r="K207" s="14">
        <f t="shared" si="31"/>
        <v>-8.3333333333333329E-2</v>
      </c>
      <c r="L207" s="8">
        <f t="shared" si="29"/>
        <v>-4</v>
      </c>
      <c r="M207" s="14">
        <f t="shared" si="32"/>
        <v>-0.15384615384615385</v>
      </c>
    </row>
    <row r="208" spans="1:13" x14ac:dyDescent="0.25">
      <c r="A208" s="6" t="s">
        <v>15</v>
      </c>
      <c r="B208" s="6" t="s">
        <v>52</v>
      </c>
      <c r="C208" s="8">
        <v>100</v>
      </c>
      <c r="D208" s="8">
        <v>110</v>
      </c>
      <c r="E208" s="8">
        <v>115</v>
      </c>
      <c r="F208" s="8">
        <v>65</v>
      </c>
      <c r="H208" s="8">
        <f t="shared" si="27"/>
        <v>5</v>
      </c>
      <c r="I208" s="14">
        <f t="shared" si="30"/>
        <v>4.5454545454545456E-2</v>
      </c>
      <c r="J208" s="8">
        <f t="shared" si="28"/>
        <v>-50</v>
      </c>
      <c r="K208" s="14">
        <f t="shared" si="31"/>
        <v>-0.43478260869565216</v>
      </c>
      <c r="L208" s="8">
        <f t="shared" si="29"/>
        <v>-45</v>
      </c>
      <c r="M208" s="14">
        <f t="shared" si="32"/>
        <v>-0.40909090909090912</v>
      </c>
    </row>
    <row r="209" spans="1:13" x14ac:dyDescent="0.25">
      <c r="A209" s="6" t="s">
        <v>15</v>
      </c>
      <c r="B209" s="6" t="s">
        <v>53</v>
      </c>
      <c r="C209" s="8">
        <v>1823</v>
      </c>
      <c r="D209" s="8">
        <v>1492</v>
      </c>
      <c r="E209" s="8">
        <v>563</v>
      </c>
      <c r="F209" s="8">
        <v>441</v>
      </c>
      <c r="H209" s="8">
        <f t="shared" si="27"/>
        <v>-929</v>
      </c>
      <c r="I209" s="14">
        <f t="shared" si="30"/>
        <v>-0.62265415549597858</v>
      </c>
      <c r="J209" s="8">
        <f t="shared" si="28"/>
        <v>-122</v>
      </c>
      <c r="K209" s="14">
        <f t="shared" si="31"/>
        <v>-0.21669626998223801</v>
      </c>
      <c r="L209" s="8">
        <f t="shared" si="29"/>
        <v>-1051</v>
      </c>
      <c r="M209" s="14">
        <f t="shared" si="32"/>
        <v>-0.70442359249329756</v>
      </c>
    </row>
    <row r="210" spans="1:13" x14ac:dyDescent="0.25">
      <c r="A210" s="6" t="s">
        <v>15</v>
      </c>
      <c r="B210" s="6" t="s">
        <v>54</v>
      </c>
      <c r="C210" s="8">
        <v>1093</v>
      </c>
      <c r="D210" s="8">
        <v>838</v>
      </c>
      <c r="E210" s="8">
        <v>716</v>
      </c>
      <c r="F210" s="8">
        <v>455</v>
      </c>
      <c r="H210" s="8">
        <f t="shared" si="27"/>
        <v>-122</v>
      </c>
      <c r="I210" s="14">
        <f t="shared" si="30"/>
        <v>-0.14558472553699284</v>
      </c>
      <c r="J210" s="8">
        <f t="shared" si="28"/>
        <v>-261</v>
      </c>
      <c r="K210" s="14">
        <f t="shared" si="31"/>
        <v>-0.36452513966480449</v>
      </c>
      <c r="L210" s="8">
        <f t="shared" si="29"/>
        <v>-383</v>
      </c>
      <c r="M210" s="14">
        <f t="shared" si="32"/>
        <v>-0.45704057279236276</v>
      </c>
    </row>
    <row r="211" spans="1:13" x14ac:dyDescent="0.25">
      <c r="A211" s="6" t="s">
        <v>15</v>
      </c>
      <c r="B211" s="6" t="s">
        <v>55</v>
      </c>
      <c r="C211" s="8">
        <v>559</v>
      </c>
      <c r="D211" s="8">
        <v>464</v>
      </c>
      <c r="E211" s="8">
        <v>675</v>
      </c>
      <c r="F211" s="8">
        <v>595</v>
      </c>
      <c r="H211" s="8">
        <f t="shared" si="27"/>
        <v>211</v>
      </c>
      <c r="I211" s="14">
        <f t="shared" si="30"/>
        <v>0.45474137931034481</v>
      </c>
      <c r="J211" s="8">
        <f t="shared" si="28"/>
        <v>-80</v>
      </c>
      <c r="K211" s="14">
        <f t="shared" si="31"/>
        <v>-0.11851851851851852</v>
      </c>
      <c r="L211" s="8">
        <f t="shared" si="29"/>
        <v>131</v>
      </c>
      <c r="M211" s="14">
        <f t="shared" si="32"/>
        <v>0.28232758620689657</v>
      </c>
    </row>
    <row r="212" spans="1:13" x14ac:dyDescent="0.25">
      <c r="A212" s="6" t="s">
        <v>15</v>
      </c>
      <c r="B212" s="6" t="s">
        <v>56</v>
      </c>
      <c r="C212" s="8">
        <v>2181</v>
      </c>
      <c r="D212" s="8">
        <v>1802</v>
      </c>
      <c r="E212" s="8">
        <v>1020</v>
      </c>
      <c r="F212" s="8">
        <v>276</v>
      </c>
      <c r="H212" s="8">
        <f t="shared" ref="H212:H237" si="33">E212-D212</f>
        <v>-782</v>
      </c>
      <c r="I212" s="14">
        <f t="shared" si="30"/>
        <v>-0.43396226415094341</v>
      </c>
      <c r="J212" s="8">
        <f t="shared" ref="J212:J237" si="34">F212-E212</f>
        <v>-744</v>
      </c>
      <c r="K212" s="14">
        <f t="shared" si="31"/>
        <v>-0.72941176470588232</v>
      </c>
      <c r="L212" s="8">
        <f t="shared" ref="L212:L237" si="35">F212-D212</f>
        <v>-1526</v>
      </c>
      <c r="M212" s="14">
        <f t="shared" si="32"/>
        <v>-0.84683684794672587</v>
      </c>
    </row>
    <row r="213" spans="1:13" x14ac:dyDescent="0.25">
      <c r="A213" s="6" t="s">
        <v>15</v>
      </c>
      <c r="B213" s="6" t="s">
        <v>57</v>
      </c>
      <c r="C213" s="8">
        <v>25</v>
      </c>
      <c r="D213" s="8">
        <v>40</v>
      </c>
      <c r="E213" s="8">
        <v>30</v>
      </c>
      <c r="F213" s="8">
        <v>8</v>
      </c>
      <c r="H213" s="8">
        <f t="shared" si="33"/>
        <v>-10</v>
      </c>
      <c r="I213" s="14">
        <f t="shared" si="30"/>
        <v>-0.25</v>
      </c>
      <c r="J213" s="8">
        <f t="shared" si="34"/>
        <v>-22</v>
      </c>
      <c r="K213" s="14">
        <f t="shared" si="31"/>
        <v>-0.73333333333333328</v>
      </c>
      <c r="L213" s="8">
        <f t="shared" si="35"/>
        <v>-32</v>
      </c>
      <c r="M213" s="14">
        <f t="shared" si="32"/>
        <v>-0.8</v>
      </c>
    </row>
    <row r="214" spans="1:13" x14ac:dyDescent="0.25">
      <c r="A214" s="6" t="s">
        <v>15</v>
      </c>
      <c r="B214" s="6" t="s">
        <v>58</v>
      </c>
      <c r="C214" s="8">
        <v>29</v>
      </c>
      <c r="D214" s="8">
        <v>437</v>
      </c>
      <c r="E214" s="8">
        <v>597</v>
      </c>
      <c r="F214" s="8">
        <v>658</v>
      </c>
      <c r="H214" s="8">
        <f t="shared" si="33"/>
        <v>160</v>
      </c>
      <c r="I214" s="14">
        <f t="shared" si="30"/>
        <v>0.36613272311212813</v>
      </c>
      <c r="J214" s="8">
        <f t="shared" si="34"/>
        <v>61</v>
      </c>
      <c r="K214" s="14">
        <f t="shared" si="31"/>
        <v>0.10217755443886097</v>
      </c>
      <c r="L214" s="8">
        <f t="shared" si="35"/>
        <v>221</v>
      </c>
      <c r="M214" s="14">
        <f t="shared" si="32"/>
        <v>0.50572082379862704</v>
      </c>
    </row>
    <row r="215" spans="1:13" x14ac:dyDescent="0.25">
      <c r="A215" s="6" t="s">
        <v>15</v>
      </c>
      <c r="B215" s="6" t="s">
        <v>59</v>
      </c>
      <c r="C215" s="8">
        <v>722</v>
      </c>
      <c r="D215" s="8">
        <v>873</v>
      </c>
      <c r="E215" s="8">
        <v>809</v>
      </c>
      <c r="F215" s="8">
        <v>441</v>
      </c>
      <c r="H215" s="8">
        <f t="shared" si="33"/>
        <v>-64</v>
      </c>
      <c r="I215" s="14">
        <f t="shared" si="30"/>
        <v>-7.3310423825887747E-2</v>
      </c>
      <c r="J215" s="8">
        <f t="shared" si="34"/>
        <v>-368</v>
      </c>
      <c r="K215" s="14">
        <f t="shared" si="31"/>
        <v>-0.45488257107540175</v>
      </c>
      <c r="L215" s="8">
        <f t="shared" si="35"/>
        <v>-432</v>
      </c>
      <c r="M215" s="14">
        <f t="shared" si="32"/>
        <v>-0.49484536082474229</v>
      </c>
    </row>
    <row r="216" spans="1:13" x14ac:dyDescent="0.25">
      <c r="A216" s="6" t="s">
        <v>15</v>
      </c>
      <c r="B216" s="6" t="s">
        <v>60</v>
      </c>
      <c r="C216" s="8">
        <v>3379</v>
      </c>
      <c r="D216" s="8">
        <v>3319</v>
      </c>
      <c r="E216" s="8">
        <v>2636</v>
      </c>
      <c r="F216" s="8">
        <v>2245</v>
      </c>
      <c r="H216" s="8">
        <f t="shared" si="33"/>
        <v>-683</v>
      </c>
      <c r="I216" s="14">
        <f t="shared" si="30"/>
        <v>-0.20578487496233805</v>
      </c>
      <c r="J216" s="8">
        <f t="shared" si="34"/>
        <v>-391</v>
      </c>
      <c r="K216" s="14">
        <f t="shared" si="31"/>
        <v>-0.14833080424886191</v>
      </c>
      <c r="L216" s="8">
        <f t="shared" si="35"/>
        <v>-1074</v>
      </c>
      <c r="M216" s="14">
        <f t="shared" si="32"/>
        <v>-0.32359144320578487</v>
      </c>
    </row>
    <row r="217" spans="1:13" x14ac:dyDescent="0.25">
      <c r="A217" s="6" t="s">
        <v>15</v>
      </c>
      <c r="B217" s="6" t="s">
        <v>61</v>
      </c>
      <c r="C217" s="8">
        <v>1365</v>
      </c>
      <c r="D217" s="8">
        <v>917</v>
      </c>
      <c r="E217" s="8">
        <v>687</v>
      </c>
      <c r="F217" s="8">
        <v>463</v>
      </c>
      <c r="H217" s="8">
        <f t="shared" si="33"/>
        <v>-230</v>
      </c>
      <c r="I217" s="14">
        <f t="shared" si="30"/>
        <v>-0.25081788440567065</v>
      </c>
      <c r="J217" s="8">
        <f t="shared" si="34"/>
        <v>-224</v>
      </c>
      <c r="K217" s="14">
        <f t="shared" si="31"/>
        <v>-0.32605531295487628</v>
      </c>
      <c r="L217" s="8">
        <f t="shared" si="35"/>
        <v>-454</v>
      </c>
      <c r="M217" s="14">
        <f t="shared" si="32"/>
        <v>-0.49509269356597602</v>
      </c>
    </row>
    <row r="218" spans="1:13" x14ac:dyDescent="0.25">
      <c r="A218" s="6" t="s">
        <v>15</v>
      </c>
      <c r="B218" s="6" t="s">
        <v>62</v>
      </c>
      <c r="C218" s="8">
        <v>52</v>
      </c>
      <c r="D218" s="8">
        <v>64</v>
      </c>
      <c r="E218" s="8">
        <v>0</v>
      </c>
      <c r="F218" s="8">
        <v>30</v>
      </c>
      <c r="H218" s="8">
        <f t="shared" si="33"/>
        <v>-64</v>
      </c>
      <c r="I218" s="14">
        <f t="shared" si="30"/>
        <v>-1</v>
      </c>
      <c r="J218" s="8">
        <f t="shared" si="34"/>
        <v>30</v>
      </c>
      <c r="K218" s="14">
        <f t="shared" si="31"/>
        <v>0</v>
      </c>
      <c r="L218" s="8">
        <f t="shared" si="35"/>
        <v>-34</v>
      </c>
      <c r="M218" s="14">
        <f t="shared" si="32"/>
        <v>-0.53125</v>
      </c>
    </row>
    <row r="219" spans="1:13" x14ac:dyDescent="0.25">
      <c r="A219" s="6" t="s">
        <v>15</v>
      </c>
      <c r="B219" s="6" t="s">
        <v>63</v>
      </c>
      <c r="C219" s="8">
        <v>1423</v>
      </c>
      <c r="D219" s="8">
        <v>1492</v>
      </c>
      <c r="E219" s="8">
        <v>1783</v>
      </c>
      <c r="F219" s="8">
        <v>836</v>
      </c>
      <c r="H219" s="8">
        <f t="shared" si="33"/>
        <v>291</v>
      </c>
      <c r="I219" s="14">
        <f t="shared" si="30"/>
        <v>0.19504021447721179</v>
      </c>
      <c r="J219" s="8">
        <f t="shared" si="34"/>
        <v>-947</v>
      </c>
      <c r="K219" s="14">
        <f t="shared" si="31"/>
        <v>-0.53112731351654519</v>
      </c>
      <c r="L219" s="8">
        <f t="shared" si="35"/>
        <v>-656</v>
      </c>
      <c r="M219" s="14">
        <f t="shared" si="32"/>
        <v>-0.43967828418230565</v>
      </c>
    </row>
    <row r="220" spans="1:13" x14ac:dyDescent="0.25">
      <c r="A220" s="6" t="s">
        <v>15</v>
      </c>
      <c r="B220" s="6" t="s">
        <v>64</v>
      </c>
      <c r="C220" s="8">
        <v>295</v>
      </c>
      <c r="D220" s="8">
        <v>367</v>
      </c>
      <c r="E220" s="8">
        <v>131</v>
      </c>
      <c r="F220" s="8">
        <v>191</v>
      </c>
      <c r="H220" s="8">
        <f t="shared" si="33"/>
        <v>-236</v>
      </c>
      <c r="I220" s="14">
        <f t="shared" si="30"/>
        <v>-0.64305177111716616</v>
      </c>
      <c r="J220" s="8">
        <f t="shared" si="34"/>
        <v>60</v>
      </c>
      <c r="K220" s="14">
        <f t="shared" si="31"/>
        <v>0.4580152671755725</v>
      </c>
      <c r="L220" s="8">
        <f t="shared" si="35"/>
        <v>-176</v>
      </c>
      <c r="M220" s="14">
        <f t="shared" si="32"/>
        <v>-0.47956403269754766</v>
      </c>
    </row>
    <row r="221" spans="1:13" x14ac:dyDescent="0.25">
      <c r="A221" s="6" t="s">
        <v>15</v>
      </c>
      <c r="B221" s="6" t="s">
        <v>65</v>
      </c>
      <c r="C221" s="8">
        <v>147</v>
      </c>
      <c r="D221" s="8">
        <v>308</v>
      </c>
      <c r="E221" s="8">
        <v>602</v>
      </c>
      <c r="F221" s="8">
        <v>409</v>
      </c>
      <c r="H221" s="8">
        <f t="shared" si="33"/>
        <v>294</v>
      </c>
      <c r="I221" s="14">
        <f t="shared" si="30"/>
        <v>0.95454545454545459</v>
      </c>
      <c r="J221" s="8">
        <f t="shared" si="34"/>
        <v>-193</v>
      </c>
      <c r="K221" s="14">
        <f t="shared" si="31"/>
        <v>-0.32059800664451826</v>
      </c>
      <c r="L221" s="8">
        <f t="shared" si="35"/>
        <v>101</v>
      </c>
      <c r="M221" s="14">
        <f t="shared" si="32"/>
        <v>0.32792207792207795</v>
      </c>
    </row>
    <row r="222" spans="1:13" x14ac:dyDescent="0.25">
      <c r="A222" s="6" t="s">
        <v>15</v>
      </c>
      <c r="B222" s="6" t="s">
        <v>66</v>
      </c>
      <c r="C222" s="8">
        <v>1233</v>
      </c>
      <c r="D222" s="8">
        <v>1490</v>
      </c>
      <c r="E222" s="8">
        <v>1426</v>
      </c>
      <c r="F222" s="8">
        <v>894</v>
      </c>
      <c r="H222" s="8">
        <f t="shared" si="33"/>
        <v>-64</v>
      </c>
      <c r="I222" s="14">
        <f t="shared" si="30"/>
        <v>-4.2953020134228186E-2</v>
      </c>
      <c r="J222" s="8">
        <f t="shared" si="34"/>
        <v>-532</v>
      </c>
      <c r="K222" s="14">
        <f t="shared" si="31"/>
        <v>-0.37307152875175315</v>
      </c>
      <c r="L222" s="8">
        <f t="shared" si="35"/>
        <v>-596</v>
      </c>
      <c r="M222" s="14">
        <f t="shared" si="32"/>
        <v>-0.4</v>
      </c>
    </row>
    <row r="223" spans="1:13" x14ac:dyDescent="0.25">
      <c r="A223" s="6" t="s">
        <v>15</v>
      </c>
      <c r="B223" s="6" t="s">
        <v>67</v>
      </c>
      <c r="C223" s="8">
        <v>461</v>
      </c>
      <c r="D223" s="8">
        <v>755</v>
      </c>
      <c r="E223" s="8">
        <v>1093</v>
      </c>
      <c r="F223" s="8">
        <v>502</v>
      </c>
      <c r="H223" s="8">
        <f t="shared" si="33"/>
        <v>338</v>
      </c>
      <c r="I223" s="14">
        <f t="shared" si="30"/>
        <v>0.44768211920529799</v>
      </c>
      <c r="J223" s="8">
        <f t="shared" si="34"/>
        <v>-591</v>
      </c>
      <c r="K223" s="14">
        <f t="shared" si="31"/>
        <v>-0.54071363220494051</v>
      </c>
      <c r="L223" s="8">
        <f t="shared" si="35"/>
        <v>-253</v>
      </c>
      <c r="M223" s="14">
        <f t="shared" si="32"/>
        <v>-0.33509933774834438</v>
      </c>
    </row>
    <row r="224" spans="1:13" x14ac:dyDescent="0.25">
      <c r="A224" s="6" t="s">
        <v>15</v>
      </c>
      <c r="B224" s="6" t="s">
        <v>68</v>
      </c>
      <c r="C224" s="8">
        <v>27</v>
      </c>
      <c r="D224" s="8">
        <v>24</v>
      </c>
      <c r="E224" s="8">
        <v>25</v>
      </c>
      <c r="F224" s="8">
        <v>14</v>
      </c>
      <c r="H224" s="8">
        <f t="shared" si="33"/>
        <v>1</v>
      </c>
      <c r="I224" s="14">
        <f t="shared" si="30"/>
        <v>4.1666666666666664E-2</v>
      </c>
      <c r="J224" s="8">
        <f t="shared" si="34"/>
        <v>-11</v>
      </c>
      <c r="K224" s="14">
        <f t="shared" si="31"/>
        <v>-0.44</v>
      </c>
      <c r="L224" s="8">
        <f t="shared" si="35"/>
        <v>-10</v>
      </c>
      <c r="M224" s="14">
        <f t="shared" si="32"/>
        <v>-0.41666666666666669</v>
      </c>
    </row>
    <row r="225" spans="1:13" x14ac:dyDescent="0.25">
      <c r="A225" s="6" t="s">
        <v>15</v>
      </c>
      <c r="B225" s="6" t="s">
        <v>69</v>
      </c>
      <c r="C225" s="8">
        <v>480</v>
      </c>
      <c r="D225" s="8">
        <v>510</v>
      </c>
      <c r="E225" s="8">
        <v>389</v>
      </c>
      <c r="F225" s="8">
        <v>159</v>
      </c>
      <c r="H225" s="8">
        <f t="shared" si="33"/>
        <v>-121</v>
      </c>
      <c r="I225" s="14">
        <f t="shared" si="30"/>
        <v>-0.2372549019607843</v>
      </c>
      <c r="J225" s="8">
        <f t="shared" si="34"/>
        <v>-230</v>
      </c>
      <c r="K225" s="14">
        <f t="shared" si="31"/>
        <v>-0.59125964010282772</v>
      </c>
      <c r="L225" s="8">
        <f t="shared" si="35"/>
        <v>-351</v>
      </c>
      <c r="M225" s="14">
        <f t="shared" si="32"/>
        <v>-0.68823529411764706</v>
      </c>
    </row>
    <row r="226" spans="1:13" x14ac:dyDescent="0.25">
      <c r="A226" s="6" t="s">
        <v>15</v>
      </c>
      <c r="B226" s="6" t="s">
        <v>70</v>
      </c>
      <c r="C226" s="8">
        <v>1058</v>
      </c>
      <c r="D226" s="8">
        <v>922</v>
      </c>
      <c r="E226" s="8">
        <v>552</v>
      </c>
      <c r="F226" s="8">
        <v>281</v>
      </c>
      <c r="H226" s="8">
        <f t="shared" si="33"/>
        <v>-370</v>
      </c>
      <c r="I226" s="14">
        <f t="shared" si="30"/>
        <v>-0.40130151843817785</v>
      </c>
      <c r="J226" s="8">
        <f t="shared" si="34"/>
        <v>-271</v>
      </c>
      <c r="K226" s="14">
        <f t="shared" si="31"/>
        <v>-0.49094202898550726</v>
      </c>
      <c r="L226" s="8">
        <f t="shared" si="35"/>
        <v>-641</v>
      </c>
      <c r="M226" s="14">
        <f t="shared" si="32"/>
        <v>-0.6952277657266811</v>
      </c>
    </row>
    <row r="227" spans="1:13" x14ac:dyDescent="0.25">
      <c r="A227" s="6" t="s">
        <v>15</v>
      </c>
      <c r="B227" s="6" t="s">
        <v>71</v>
      </c>
      <c r="C227" s="8">
        <v>1585</v>
      </c>
      <c r="D227" s="8">
        <v>3365</v>
      </c>
      <c r="E227" s="8">
        <v>46</v>
      </c>
      <c r="F227" s="8">
        <v>478</v>
      </c>
      <c r="H227" s="8">
        <f t="shared" si="33"/>
        <v>-3319</v>
      </c>
      <c r="I227" s="14">
        <f t="shared" si="30"/>
        <v>-0.98632986627043095</v>
      </c>
      <c r="J227" s="8">
        <f t="shared" si="34"/>
        <v>432</v>
      </c>
      <c r="K227" s="14">
        <f t="shared" si="31"/>
        <v>9.3913043478260878</v>
      </c>
      <c r="L227" s="8">
        <f t="shared" si="35"/>
        <v>-2887</v>
      </c>
      <c r="M227" s="14">
        <f t="shared" si="32"/>
        <v>-0.85794947994056459</v>
      </c>
    </row>
    <row r="228" spans="1:13" x14ac:dyDescent="0.25">
      <c r="A228" s="6" t="s">
        <v>15</v>
      </c>
      <c r="B228" s="6" t="s">
        <v>72</v>
      </c>
      <c r="C228" s="8">
        <v>844</v>
      </c>
      <c r="D228" s="8">
        <v>908</v>
      </c>
      <c r="E228" s="8">
        <v>916</v>
      </c>
      <c r="F228" s="8">
        <v>474</v>
      </c>
      <c r="H228" s="8">
        <f t="shared" si="33"/>
        <v>8</v>
      </c>
      <c r="I228" s="14">
        <f t="shared" si="30"/>
        <v>8.8105726872246704E-3</v>
      </c>
      <c r="J228" s="8">
        <f t="shared" si="34"/>
        <v>-442</v>
      </c>
      <c r="K228" s="14">
        <f t="shared" si="31"/>
        <v>-0.48253275109170307</v>
      </c>
      <c r="L228" s="8">
        <f t="shared" si="35"/>
        <v>-434</v>
      </c>
      <c r="M228" s="14">
        <f t="shared" si="32"/>
        <v>-0.47797356828193832</v>
      </c>
    </row>
    <row r="229" spans="1:13" x14ac:dyDescent="0.25">
      <c r="A229" s="6" t="s">
        <v>15</v>
      </c>
      <c r="B229" s="6" t="s">
        <v>73</v>
      </c>
      <c r="C229" s="8">
        <v>60</v>
      </c>
      <c r="D229" s="8">
        <v>56</v>
      </c>
      <c r="E229" s="8">
        <v>51</v>
      </c>
      <c r="F229" s="8">
        <v>52</v>
      </c>
      <c r="H229" s="8">
        <f t="shared" si="33"/>
        <v>-5</v>
      </c>
      <c r="I229" s="14">
        <f t="shared" si="30"/>
        <v>-8.9285714285714288E-2</v>
      </c>
      <c r="J229" s="8">
        <f t="shared" si="34"/>
        <v>1</v>
      </c>
      <c r="K229" s="14">
        <f t="shared" si="31"/>
        <v>1.9607843137254902E-2</v>
      </c>
      <c r="L229" s="8">
        <f t="shared" si="35"/>
        <v>-4</v>
      </c>
      <c r="M229" s="14">
        <f t="shared" si="32"/>
        <v>-7.1428571428571425E-2</v>
      </c>
    </row>
    <row r="230" spans="1:13" x14ac:dyDescent="0.25">
      <c r="A230" s="6" t="s">
        <v>15</v>
      </c>
      <c r="B230" s="6" t="s">
        <v>74</v>
      </c>
      <c r="C230" s="8">
        <v>80</v>
      </c>
      <c r="D230" s="8">
        <v>103</v>
      </c>
      <c r="E230" s="8">
        <v>92</v>
      </c>
      <c r="F230" s="8">
        <v>37</v>
      </c>
      <c r="H230" s="8">
        <f t="shared" si="33"/>
        <v>-11</v>
      </c>
      <c r="I230" s="14">
        <f t="shared" si="30"/>
        <v>-0.10679611650485436</v>
      </c>
      <c r="J230" s="8">
        <f t="shared" si="34"/>
        <v>-55</v>
      </c>
      <c r="K230" s="14">
        <f t="shared" si="31"/>
        <v>-0.59782608695652173</v>
      </c>
      <c r="L230" s="8">
        <f t="shared" si="35"/>
        <v>-66</v>
      </c>
      <c r="M230" s="14">
        <f t="shared" si="32"/>
        <v>-0.64077669902912626</v>
      </c>
    </row>
    <row r="231" spans="1:13" x14ac:dyDescent="0.25">
      <c r="A231" s="6" t="s">
        <v>15</v>
      </c>
      <c r="B231" s="6" t="s">
        <v>75</v>
      </c>
      <c r="C231" s="8">
        <v>0</v>
      </c>
      <c r="D231" s="8">
        <v>21</v>
      </c>
      <c r="E231" s="8">
        <v>1</v>
      </c>
      <c r="F231" s="8">
        <v>29</v>
      </c>
      <c r="H231" s="8">
        <f t="shared" si="33"/>
        <v>-20</v>
      </c>
      <c r="I231" s="14">
        <f t="shared" si="30"/>
        <v>-0.95238095238095233</v>
      </c>
      <c r="J231" s="8">
        <f t="shared" si="34"/>
        <v>28</v>
      </c>
      <c r="K231" s="14">
        <f t="shared" si="31"/>
        <v>28</v>
      </c>
      <c r="L231" s="8">
        <f t="shared" si="35"/>
        <v>8</v>
      </c>
      <c r="M231" s="14">
        <f t="shared" si="32"/>
        <v>0.38095238095238093</v>
      </c>
    </row>
    <row r="232" spans="1:13" x14ac:dyDescent="0.25">
      <c r="A232" s="6" t="s">
        <v>15</v>
      </c>
      <c r="B232" s="6" t="s">
        <v>76</v>
      </c>
      <c r="C232" s="8">
        <v>0</v>
      </c>
      <c r="D232" s="8">
        <v>1</v>
      </c>
      <c r="E232" s="8">
        <v>0</v>
      </c>
      <c r="F232" s="8">
        <v>0</v>
      </c>
      <c r="H232" s="8">
        <f t="shared" si="33"/>
        <v>-1</v>
      </c>
      <c r="I232" s="14">
        <f t="shared" si="30"/>
        <v>-1</v>
      </c>
      <c r="J232" s="8">
        <f t="shared" si="34"/>
        <v>0</v>
      </c>
      <c r="K232" s="14">
        <f t="shared" si="31"/>
        <v>0</v>
      </c>
      <c r="L232" s="8">
        <f t="shared" si="35"/>
        <v>-1</v>
      </c>
      <c r="M232" s="14">
        <f t="shared" si="32"/>
        <v>-1</v>
      </c>
    </row>
    <row r="233" spans="1:13" x14ac:dyDescent="0.25">
      <c r="A233" s="6" t="s">
        <v>15</v>
      </c>
      <c r="B233" s="6" t="s">
        <v>77</v>
      </c>
      <c r="C233" s="8">
        <v>0</v>
      </c>
      <c r="D233" s="8">
        <v>2</v>
      </c>
      <c r="E233" s="8">
        <v>0</v>
      </c>
      <c r="F233" s="8">
        <v>0</v>
      </c>
      <c r="H233" s="8">
        <f t="shared" si="33"/>
        <v>-2</v>
      </c>
      <c r="I233" s="14">
        <f t="shared" si="30"/>
        <v>-1</v>
      </c>
      <c r="J233" s="8">
        <f t="shared" si="34"/>
        <v>0</v>
      </c>
      <c r="K233" s="14">
        <f t="shared" si="31"/>
        <v>0</v>
      </c>
      <c r="L233" s="8">
        <f t="shared" si="35"/>
        <v>-2</v>
      </c>
      <c r="M233" s="14">
        <f t="shared" si="32"/>
        <v>-1</v>
      </c>
    </row>
    <row r="234" spans="1:13" x14ac:dyDescent="0.25">
      <c r="A234" s="6" t="s">
        <v>15</v>
      </c>
      <c r="B234" s="6" t="s">
        <v>78</v>
      </c>
      <c r="C234" s="8">
        <v>0</v>
      </c>
      <c r="D234" s="8">
        <v>0</v>
      </c>
      <c r="E234" s="8">
        <v>1</v>
      </c>
      <c r="F234" s="8">
        <v>0</v>
      </c>
      <c r="H234" s="8">
        <f t="shared" si="33"/>
        <v>1</v>
      </c>
      <c r="I234" s="14">
        <f t="shared" si="30"/>
        <v>0</v>
      </c>
      <c r="J234" s="8">
        <f t="shared" si="34"/>
        <v>-1</v>
      </c>
      <c r="K234" s="14">
        <f t="shared" si="31"/>
        <v>-1</v>
      </c>
      <c r="L234" s="8">
        <f t="shared" si="35"/>
        <v>0</v>
      </c>
      <c r="M234" s="14">
        <f t="shared" si="32"/>
        <v>0</v>
      </c>
    </row>
    <row r="235" spans="1:13" x14ac:dyDescent="0.25">
      <c r="A235" s="6" t="s">
        <v>15</v>
      </c>
      <c r="B235" s="6" t="s">
        <v>79</v>
      </c>
      <c r="C235" s="8">
        <v>13</v>
      </c>
      <c r="D235" s="8">
        <v>16</v>
      </c>
      <c r="E235" s="8">
        <v>5</v>
      </c>
      <c r="F235" s="8">
        <v>2</v>
      </c>
      <c r="H235" s="8">
        <f t="shared" si="33"/>
        <v>-11</v>
      </c>
      <c r="I235" s="14">
        <f t="shared" si="30"/>
        <v>-0.6875</v>
      </c>
      <c r="J235" s="8">
        <f t="shared" si="34"/>
        <v>-3</v>
      </c>
      <c r="K235" s="14">
        <f t="shared" si="31"/>
        <v>-0.6</v>
      </c>
      <c r="L235" s="8">
        <f t="shared" si="35"/>
        <v>-14</v>
      </c>
      <c r="M235" s="14">
        <f t="shared" si="32"/>
        <v>-0.875</v>
      </c>
    </row>
    <row r="236" spans="1:13" x14ac:dyDescent="0.25">
      <c r="A236" s="6" t="s">
        <v>15</v>
      </c>
      <c r="B236" s="6" t="s">
        <v>80</v>
      </c>
      <c r="C236" s="8">
        <v>0</v>
      </c>
      <c r="D236" s="8">
        <v>0</v>
      </c>
      <c r="E236" s="8">
        <v>0</v>
      </c>
      <c r="F236" s="8">
        <v>0</v>
      </c>
      <c r="H236" s="8">
        <f t="shared" si="33"/>
        <v>0</v>
      </c>
      <c r="I236" s="14">
        <f t="shared" si="30"/>
        <v>0</v>
      </c>
      <c r="J236" s="8">
        <f t="shared" si="34"/>
        <v>0</v>
      </c>
      <c r="K236" s="14">
        <f t="shared" si="31"/>
        <v>0</v>
      </c>
      <c r="L236" s="8">
        <f t="shared" si="35"/>
        <v>0</v>
      </c>
      <c r="M236" s="14">
        <f t="shared" si="32"/>
        <v>0</v>
      </c>
    </row>
    <row r="237" spans="1:13" x14ac:dyDescent="0.25">
      <c r="A237" s="18" t="s">
        <v>15</v>
      </c>
      <c r="B237" s="24" t="s">
        <v>85</v>
      </c>
      <c r="C237" s="8">
        <f>SUM(C179:C236)</f>
        <v>92877</v>
      </c>
      <c r="D237" s="20">
        <f>SUM(D179:D236)</f>
        <v>74251</v>
      </c>
      <c r="E237" s="20">
        <f>SUM(E179:E236)</f>
        <v>75343</v>
      </c>
      <c r="F237" s="20">
        <f>SUM(F179:F236)</f>
        <v>52163</v>
      </c>
      <c r="G237" s="19"/>
      <c r="H237" s="23">
        <f t="shared" si="33"/>
        <v>1092</v>
      </c>
      <c r="I237" s="21">
        <f t="shared" si="30"/>
        <v>1.4706872634711991E-2</v>
      </c>
      <c r="J237" s="23">
        <f t="shared" si="34"/>
        <v>-23180</v>
      </c>
      <c r="K237" s="21">
        <f t="shared" si="31"/>
        <v>-0.30765963659530415</v>
      </c>
      <c r="L237" s="23">
        <f t="shared" si="35"/>
        <v>-22088</v>
      </c>
      <c r="M237" s="21">
        <f t="shared" si="32"/>
        <v>-0.29747747505084104</v>
      </c>
    </row>
    <row r="238" spans="1:13" x14ac:dyDescent="0.25">
      <c r="C238" s="8"/>
      <c r="D238" s="8"/>
      <c r="E238" s="8"/>
      <c r="F238" s="8"/>
    </row>
    <row r="239" spans="1:13" x14ac:dyDescent="0.25">
      <c r="A239" s="6" t="s">
        <v>16</v>
      </c>
      <c r="B239" s="6" t="s">
        <v>24</v>
      </c>
      <c r="C239" s="8">
        <v>181</v>
      </c>
      <c r="D239" s="8">
        <v>201</v>
      </c>
      <c r="E239" s="8">
        <v>0</v>
      </c>
      <c r="F239" s="8">
        <v>130</v>
      </c>
      <c r="H239" s="8">
        <f t="shared" ref="H239:H270" si="36">E239-D239</f>
        <v>-201</v>
      </c>
      <c r="I239" s="14">
        <f>IF(D239&gt;0, H239/D239, 0)</f>
        <v>-1</v>
      </c>
      <c r="J239" s="8">
        <f t="shared" ref="J239:J270" si="37">F239-E239</f>
        <v>130</v>
      </c>
      <c r="K239" s="14">
        <f>IF(E239&gt;0, J239/E239, 0)</f>
        <v>0</v>
      </c>
      <c r="L239" s="8">
        <f t="shared" ref="L239:L270" si="38">F239-D239</f>
        <v>-71</v>
      </c>
      <c r="M239" s="14">
        <f>IF(D239&gt;0, L239/D239, 0)</f>
        <v>-0.35323383084577115</v>
      </c>
    </row>
    <row r="240" spans="1:13" x14ac:dyDescent="0.25">
      <c r="A240" s="6" t="s">
        <v>16</v>
      </c>
      <c r="B240" s="6" t="s">
        <v>25</v>
      </c>
      <c r="C240" s="8">
        <v>0</v>
      </c>
      <c r="D240" s="8">
        <v>0</v>
      </c>
      <c r="E240" s="8">
        <v>0</v>
      </c>
      <c r="F240" s="8">
        <v>33</v>
      </c>
      <c r="H240" s="8">
        <f t="shared" si="36"/>
        <v>0</v>
      </c>
      <c r="I240" s="14">
        <f t="shared" ref="I240:I296" si="39">IF(D240&gt;0, H240/D240, 0)</f>
        <v>0</v>
      </c>
      <c r="J240" s="8">
        <f t="shared" si="37"/>
        <v>33</v>
      </c>
      <c r="K240" s="14">
        <f t="shared" ref="K240:K296" si="40">IF(E240&gt;0, J240/E240, 0)</f>
        <v>0</v>
      </c>
      <c r="L240" s="8">
        <f t="shared" si="38"/>
        <v>33</v>
      </c>
      <c r="M240" s="14">
        <f t="shared" ref="M240:M296" si="41">IF(D240&gt;0, L240/D240, 0)</f>
        <v>0</v>
      </c>
    </row>
    <row r="241" spans="1:13" x14ac:dyDescent="0.25">
      <c r="A241" s="6" t="s">
        <v>16</v>
      </c>
      <c r="B241" s="6" t="s">
        <v>26</v>
      </c>
      <c r="C241" s="8">
        <v>128</v>
      </c>
      <c r="D241" s="8">
        <v>126</v>
      </c>
      <c r="E241" s="8">
        <v>144</v>
      </c>
      <c r="F241" s="8">
        <v>64</v>
      </c>
      <c r="H241" s="8">
        <f t="shared" si="36"/>
        <v>18</v>
      </c>
      <c r="I241" s="14">
        <f t="shared" si="39"/>
        <v>0.14285714285714285</v>
      </c>
      <c r="J241" s="8">
        <f t="shared" si="37"/>
        <v>-80</v>
      </c>
      <c r="K241" s="14">
        <f t="shared" si="40"/>
        <v>-0.55555555555555558</v>
      </c>
      <c r="L241" s="8">
        <f t="shared" si="38"/>
        <v>-62</v>
      </c>
      <c r="M241" s="14">
        <f t="shared" si="41"/>
        <v>-0.49206349206349204</v>
      </c>
    </row>
    <row r="242" spans="1:13" x14ac:dyDescent="0.25">
      <c r="A242" s="6" t="s">
        <v>16</v>
      </c>
      <c r="B242" s="6" t="s">
        <v>27</v>
      </c>
      <c r="C242" s="8">
        <v>203</v>
      </c>
      <c r="D242" s="8">
        <v>238</v>
      </c>
      <c r="E242" s="8">
        <v>257</v>
      </c>
      <c r="F242" s="8">
        <v>115</v>
      </c>
      <c r="H242" s="8">
        <f t="shared" si="36"/>
        <v>19</v>
      </c>
      <c r="I242" s="14">
        <f t="shared" si="39"/>
        <v>7.9831932773109238E-2</v>
      </c>
      <c r="J242" s="8">
        <f t="shared" si="37"/>
        <v>-142</v>
      </c>
      <c r="K242" s="14">
        <f t="shared" si="40"/>
        <v>-0.55252918287937747</v>
      </c>
      <c r="L242" s="8">
        <f t="shared" si="38"/>
        <v>-123</v>
      </c>
      <c r="M242" s="14">
        <f t="shared" si="41"/>
        <v>-0.51680672268907568</v>
      </c>
    </row>
    <row r="243" spans="1:13" x14ac:dyDescent="0.25">
      <c r="A243" s="6" t="s">
        <v>16</v>
      </c>
      <c r="B243" s="6" t="s">
        <v>28</v>
      </c>
      <c r="C243" s="8">
        <v>3756</v>
      </c>
      <c r="D243" s="8">
        <v>3387</v>
      </c>
      <c r="E243" s="8">
        <v>2556</v>
      </c>
      <c r="F243" s="8">
        <v>1022</v>
      </c>
      <c r="H243" s="8">
        <f t="shared" si="36"/>
        <v>-831</v>
      </c>
      <c r="I243" s="14">
        <f t="shared" si="39"/>
        <v>-0.24534986713906112</v>
      </c>
      <c r="J243" s="8">
        <f t="shared" si="37"/>
        <v>-1534</v>
      </c>
      <c r="K243" s="14">
        <f t="shared" si="40"/>
        <v>-0.60015649452269171</v>
      </c>
      <c r="L243" s="8">
        <f t="shared" si="38"/>
        <v>-2365</v>
      </c>
      <c r="M243" s="14">
        <f t="shared" si="41"/>
        <v>-0.69825804546796577</v>
      </c>
    </row>
    <row r="244" spans="1:13" x14ac:dyDescent="0.25">
      <c r="A244" s="6" t="s">
        <v>16</v>
      </c>
      <c r="B244" s="6" t="s">
        <v>29</v>
      </c>
      <c r="C244" s="8">
        <v>138</v>
      </c>
      <c r="D244" s="8">
        <v>138</v>
      </c>
      <c r="E244" s="8">
        <v>90</v>
      </c>
      <c r="F244" s="8">
        <v>31</v>
      </c>
      <c r="H244" s="8">
        <f t="shared" si="36"/>
        <v>-48</v>
      </c>
      <c r="I244" s="14">
        <f t="shared" si="39"/>
        <v>-0.34782608695652173</v>
      </c>
      <c r="J244" s="8">
        <f t="shared" si="37"/>
        <v>-59</v>
      </c>
      <c r="K244" s="14">
        <f t="shared" si="40"/>
        <v>-0.65555555555555556</v>
      </c>
      <c r="L244" s="8">
        <f t="shared" si="38"/>
        <v>-107</v>
      </c>
      <c r="M244" s="14">
        <f t="shared" si="41"/>
        <v>-0.77536231884057971</v>
      </c>
    </row>
    <row r="245" spans="1:13" x14ac:dyDescent="0.25">
      <c r="A245" s="6" t="s">
        <v>16</v>
      </c>
      <c r="B245" s="6" t="s">
        <v>30</v>
      </c>
      <c r="C245" s="8">
        <v>118</v>
      </c>
      <c r="D245" s="8">
        <v>0</v>
      </c>
      <c r="E245" s="8">
        <v>17</v>
      </c>
      <c r="F245" s="8">
        <v>58</v>
      </c>
      <c r="H245" s="8">
        <f t="shared" si="36"/>
        <v>17</v>
      </c>
      <c r="I245" s="14">
        <f t="shared" si="39"/>
        <v>0</v>
      </c>
      <c r="J245" s="8">
        <f t="shared" si="37"/>
        <v>41</v>
      </c>
      <c r="K245" s="14">
        <f t="shared" si="40"/>
        <v>2.4117647058823528</v>
      </c>
      <c r="L245" s="8">
        <f t="shared" si="38"/>
        <v>58</v>
      </c>
      <c r="M245" s="14">
        <f t="shared" si="41"/>
        <v>0</v>
      </c>
    </row>
    <row r="246" spans="1:13" x14ac:dyDescent="0.25">
      <c r="A246" s="6" t="s">
        <v>16</v>
      </c>
      <c r="B246" s="6" t="s">
        <v>31</v>
      </c>
      <c r="C246" s="8">
        <v>12</v>
      </c>
      <c r="D246" s="8">
        <v>19</v>
      </c>
      <c r="E246" s="8">
        <v>14</v>
      </c>
      <c r="F246" s="8">
        <v>18</v>
      </c>
      <c r="H246" s="8">
        <f t="shared" si="36"/>
        <v>-5</v>
      </c>
      <c r="I246" s="14">
        <f t="shared" si="39"/>
        <v>-0.26315789473684209</v>
      </c>
      <c r="J246" s="8">
        <f t="shared" si="37"/>
        <v>4</v>
      </c>
      <c r="K246" s="14">
        <f t="shared" si="40"/>
        <v>0.2857142857142857</v>
      </c>
      <c r="L246" s="8">
        <f t="shared" si="38"/>
        <v>-1</v>
      </c>
      <c r="M246" s="14">
        <f t="shared" si="41"/>
        <v>-5.2631578947368418E-2</v>
      </c>
    </row>
    <row r="247" spans="1:13" x14ac:dyDescent="0.25">
      <c r="A247" s="6" t="s">
        <v>16</v>
      </c>
      <c r="B247" s="6" t="s">
        <v>32</v>
      </c>
      <c r="C247" s="8">
        <v>2957</v>
      </c>
      <c r="D247" s="8">
        <v>2310</v>
      </c>
      <c r="E247" s="8">
        <v>1999</v>
      </c>
      <c r="F247" s="8">
        <v>1262</v>
      </c>
      <c r="H247" s="8">
        <f t="shared" si="36"/>
        <v>-311</v>
      </c>
      <c r="I247" s="14">
        <f t="shared" si="39"/>
        <v>-0.13463203463203463</v>
      </c>
      <c r="J247" s="8">
        <f t="shared" si="37"/>
        <v>-737</v>
      </c>
      <c r="K247" s="14">
        <f t="shared" si="40"/>
        <v>-0.36868434217108553</v>
      </c>
      <c r="L247" s="8">
        <f t="shared" si="38"/>
        <v>-1048</v>
      </c>
      <c r="M247" s="14">
        <f t="shared" si="41"/>
        <v>-0.45367965367965368</v>
      </c>
    </row>
    <row r="248" spans="1:13" x14ac:dyDescent="0.25">
      <c r="A248" s="6" t="s">
        <v>16</v>
      </c>
      <c r="B248" s="6" t="s">
        <v>33</v>
      </c>
      <c r="C248" s="8">
        <v>508</v>
      </c>
      <c r="D248" s="8">
        <v>437</v>
      </c>
      <c r="E248" s="8">
        <v>362</v>
      </c>
      <c r="F248" s="8">
        <v>378</v>
      </c>
      <c r="H248" s="8">
        <f t="shared" si="36"/>
        <v>-75</v>
      </c>
      <c r="I248" s="14">
        <f t="shared" si="39"/>
        <v>-0.17162471395881007</v>
      </c>
      <c r="J248" s="8">
        <f t="shared" si="37"/>
        <v>16</v>
      </c>
      <c r="K248" s="14">
        <f t="shared" si="40"/>
        <v>4.4198895027624308E-2</v>
      </c>
      <c r="L248" s="8">
        <f t="shared" si="38"/>
        <v>-59</v>
      </c>
      <c r="M248" s="14">
        <f t="shared" si="41"/>
        <v>-0.13501144164759726</v>
      </c>
    </row>
    <row r="249" spans="1:13" x14ac:dyDescent="0.25">
      <c r="A249" s="6" t="s">
        <v>16</v>
      </c>
      <c r="B249" s="6" t="s">
        <v>34</v>
      </c>
      <c r="C249" s="8">
        <v>2</v>
      </c>
      <c r="D249" s="8">
        <v>1</v>
      </c>
      <c r="E249" s="8">
        <v>3</v>
      </c>
      <c r="F249" s="8">
        <v>2</v>
      </c>
      <c r="H249" s="8">
        <f t="shared" si="36"/>
        <v>2</v>
      </c>
      <c r="I249" s="14">
        <f t="shared" si="39"/>
        <v>2</v>
      </c>
      <c r="J249" s="8">
        <f t="shared" si="37"/>
        <v>-1</v>
      </c>
      <c r="K249" s="14">
        <f t="shared" si="40"/>
        <v>-0.33333333333333331</v>
      </c>
      <c r="L249" s="8">
        <f t="shared" si="38"/>
        <v>1</v>
      </c>
      <c r="M249" s="14">
        <f t="shared" si="41"/>
        <v>1</v>
      </c>
    </row>
    <row r="250" spans="1:13" x14ac:dyDescent="0.25">
      <c r="A250" s="6" t="s">
        <v>16</v>
      </c>
      <c r="B250" s="6" t="s">
        <v>35</v>
      </c>
      <c r="C250" s="8">
        <v>33</v>
      </c>
      <c r="D250" s="8">
        <v>30</v>
      </c>
      <c r="E250" s="8">
        <v>28</v>
      </c>
      <c r="F250" s="8">
        <v>8</v>
      </c>
      <c r="H250" s="8">
        <f t="shared" si="36"/>
        <v>-2</v>
      </c>
      <c r="I250" s="14">
        <f t="shared" si="39"/>
        <v>-6.6666666666666666E-2</v>
      </c>
      <c r="J250" s="8">
        <f t="shared" si="37"/>
        <v>-20</v>
      </c>
      <c r="K250" s="14">
        <f t="shared" si="40"/>
        <v>-0.7142857142857143</v>
      </c>
      <c r="L250" s="8">
        <f t="shared" si="38"/>
        <v>-22</v>
      </c>
      <c r="M250" s="14">
        <f t="shared" si="41"/>
        <v>-0.73333333333333328</v>
      </c>
    </row>
    <row r="251" spans="1:13" x14ac:dyDescent="0.25">
      <c r="A251" s="6" t="s">
        <v>16</v>
      </c>
      <c r="B251" s="6" t="s">
        <v>36</v>
      </c>
      <c r="C251" s="8">
        <v>326</v>
      </c>
      <c r="D251" s="8">
        <v>426</v>
      </c>
      <c r="E251" s="8">
        <v>335</v>
      </c>
      <c r="F251" s="8">
        <v>218</v>
      </c>
      <c r="H251" s="8">
        <f t="shared" si="36"/>
        <v>-91</v>
      </c>
      <c r="I251" s="14">
        <f t="shared" si="39"/>
        <v>-0.21361502347417841</v>
      </c>
      <c r="J251" s="8">
        <f t="shared" si="37"/>
        <v>-117</v>
      </c>
      <c r="K251" s="14">
        <f t="shared" si="40"/>
        <v>-0.34925373134328358</v>
      </c>
      <c r="L251" s="8">
        <f t="shared" si="38"/>
        <v>-208</v>
      </c>
      <c r="M251" s="14">
        <f t="shared" si="41"/>
        <v>-0.48826291079812206</v>
      </c>
    </row>
    <row r="252" spans="1:13" x14ac:dyDescent="0.25">
      <c r="A252" s="6" t="s">
        <v>16</v>
      </c>
      <c r="B252" s="6" t="s">
        <v>37</v>
      </c>
      <c r="C252" s="8">
        <v>992</v>
      </c>
      <c r="D252" s="8">
        <v>807</v>
      </c>
      <c r="E252" s="8">
        <v>690</v>
      </c>
      <c r="F252" s="8">
        <v>424</v>
      </c>
      <c r="H252" s="8">
        <f t="shared" si="36"/>
        <v>-117</v>
      </c>
      <c r="I252" s="14">
        <f t="shared" si="39"/>
        <v>-0.1449814126394052</v>
      </c>
      <c r="J252" s="8">
        <f t="shared" si="37"/>
        <v>-266</v>
      </c>
      <c r="K252" s="14">
        <f t="shared" si="40"/>
        <v>-0.38550724637681161</v>
      </c>
      <c r="L252" s="8">
        <f t="shared" si="38"/>
        <v>-383</v>
      </c>
      <c r="M252" s="14">
        <f t="shared" si="41"/>
        <v>-0.47459727385377942</v>
      </c>
    </row>
    <row r="253" spans="1:13" x14ac:dyDescent="0.25">
      <c r="A253" s="6" t="s">
        <v>16</v>
      </c>
      <c r="B253" s="6" t="s">
        <v>38</v>
      </c>
      <c r="C253" s="8">
        <v>69</v>
      </c>
      <c r="D253" s="8">
        <v>56</v>
      </c>
      <c r="E253" s="8">
        <v>39</v>
      </c>
      <c r="F253" s="8">
        <v>23</v>
      </c>
      <c r="H253" s="8">
        <f t="shared" si="36"/>
        <v>-17</v>
      </c>
      <c r="I253" s="14">
        <f t="shared" si="39"/>
        <v>-0.30357142857142855</v>
      </c>
      <c r="J253" s="8">
        <f t="shared" si="37"/>
        <v>-16</v>
      </c>
      <c r="K253" s="14">
        <f t="shared" si="40"/>
        <v>-0.41025641025641024</v>
      </c>
      <c r="L253" s="8">
        <f t="shared" si="38"/>
        <v>-33</v>
      </c>
      <c r="M253" s="14">
        <f t="shared" si="41"/>
        <v>-0.5892857142857143</v>
      </c>
    </row>
    <row r="254" spans="1:13" x14ac:dyDescent="0.25">
      <c r="A254" s="6" t="s">
        <v>16</v>
      </c>
      <c r="B254" s="6" t="s">
        <v>39</v>
      </c>
      <c r="C254" s="8">
        <v>21</v>
      </c>
      <c r="D254" s="8">
        <v>0</v>
      </c>
      <c r="E254" s="8">
        <v>0</v>
      </c>
      <c r="F254" s="8">
        <v>92</v>
      </c>
      <c r="H254" s="8">
        <f t="shared" si="36"/>
        <v>0</v>
      </c>
      <c r="I254" s="14">
        <f t="shared" si="39"/>
        <v>0</v>
      </c>
      <c r="J254" s="8">
        <f t="shared" si="37"/>
        <v>92</v>
      </c>
      <c r="K254" s="14">
        <f t="shared" si="40"/>
        <v>0</v>
      </c>
      <c r="L254" s="8">
        <f t="shared" si="38"/>
        <v>92</v>
      </c>
      <c r="M254" s="14">
        <f t="shared" si="41"/>
        <v>0</v>
      </c>
    </row>
    <row r="255" spans="1:13" x14ac:dyDescent="0.25">
      <c r="A255" s="6" t="s">
        <v>16</v>
      </c>
      <c r="B255" s="6" t="s">
        <v>40</v>
      </c>
      <c r="C255" s="8">
        <v>722</v>
      </c>
      <c r="D255" s="8">
        <v>539</v>
      </c>
      <c r="E255" s="8">
        <v>281</v>
      </c>
      <c r="F255" s="8">
        <v>220</v>
      </c>
      <c r="H255" s="8">
        <f t="shared" si="36"/>
        <v>-258</v>
      </c>
      <c r="I255" s="14">
        <f t="shared" si="39"/>
        <v>-0.47866419294990725</v>
      </c>
      <c r="J255" s="8">
        <f t="shared" si="37"/>
        <v>-61</v>
      </c>
      <c r="K255" s="14">
        <f t="shared" si="40"/>
        <v>-0.21708185053380782</v>
      </c>
      <c r="L255" s="8">
        <f t="shared" si="38"/>
        <v>-319</v>
      </c>
      <c r="M255" s="14">
        <f t="shared" si="41"/>
        <v>-0.59183673469387754</v>
      </c>
    </row>
    <row r="256" spans="1:13" x14ac:dyDescent="0.25">
      <c r="A256" s="6" t="s">
        <v>16</v>
      </c>
      <c r="B256" s="6" t="s">
        <v>41</v>
      </c>
      <c r="C256" s="8">
        <v>2</v>
      </c>
      <c r="D256" s="8">
        <v>1</v>
      </c>
      <c r="E256" s="8">
        <v>0</v>
      </c>
      <c r="F256" s="8">
        <v>1</v>
      </c>
      <c r="H256" s="8">
        <f t="shared" si="36"/>
        <v>-1</v>
      </c>
      <c r="I256" s="14">
        <f t="shared" si="39"/>
        <v>-1</v>
      </c>
      <c r="J256" s="8">
        <f t="shared" si="37"/>
        <v>1</v>
      </c>
      <c r="K256" s="14">
        <f t="shared" si="40"/>
        <v>0</v>
      </c>
      <c r="L256" s="8">
        <f t="shared" si="38"/>
        <v>0</v>
      </c>
      <c r="M256" s="14">
        <f t="shared" si="41"/>
        <v>0</v>
      </c>
    </row>
    <row r="257" spans="1:13" x14ac:dyDescent="0.25">
      <c r="A257" s="6" t="s">
        <v>16</v>
      </c>
      <c r="B257" s="6" t="s">
        <v>42</v>
      </c>
      <c r="C257" s="8">
        <v>219</v>
      </c>
      <c r="D257" s="8">
        <v>283</v>
      </c>
      <c r="E257" s="8">
        <v>214</v>
      </c>
      <c r="F257" s="8">
        <v>160</v>
      </c>
      <c r="H257" s="8">
        <f t="shared" si="36"/>
        <v>-69</v>
      </c>
      <c r="I257" s="14">
        <f t="shared" si="39"/>
        <v>-0.24381625441696114</v>
      </c>
      <c r="J257" s="8">
        <f t="shared" si="37"/>
        <v>-54</v>
      </c>
      <c r="K257" s="14">
        <f t="shared" si="40"/>
        <v>-0.25233644859813081</v>
      </c>
      <c r="L257" s="8">
        <f t="shared" si="38"/>
        <v>-123</v>
      </c>
      <c r="M257" s="14">
        <f t="shared" si="41"/>
        <v>-0.43462897526501765</v>
      </c>
    </row>
    <row r="258" spans="1:13" x14ac:dyDescent="0.25">
      <c r="A258" s="6" t="s">
        <v>16</v>
      </c>
      <c r="B258" s="6" t="s">
        <v>43</v>
      </c>
      <c r="C258" s="8">
        <v>249</v>
      </c>
      <c r="D258" s="8">
        <v>277</v>
      </c>
      <c r="E258" s="8">
        <v>173</v>
      </c>
      <c r="F258" s="8">
        <v>75</v>
      </c>
      <c r="H258" s="8">
        <f t="shared" si="36"/>
        <v>-104</v>
      </c>
      <c r="I258" s="14">
        <f t="shared" si="39"/>
        <v>-0.37545126353790614</v>
      </c>
      <c r="J258" s="8">
        <f t="shared" si="37"/>
        <v>-98</v>
      </c>
      <c r="K258" s="14">
        <f t="shared" si="40"/>
        <v>-0.56647398843930641</v>
      </c>
      <c r="L258" s="8">
        <f t="shared" si="38"/>
        <v>-202</v>
      </c>
      <c r="M258" s="14">
        <f t="shared" si="41"/>
        <v>-0.72924187725631773</v>
      </c>
    </row>
    <row r="259" spans="1:13" x14ac:dyDescent="0.25">
      <c r="A259" s="6" t="s">
        <v>16</v>
      </c>
      <c r="B259" s="6" t="s">
        <v>44</v>
      </c>
      <c r="C259" s="8">
        <v>281</v>
      </c>
      <c r="D259" s="8">
        <v>104</v>
      </c>
      <c r="E259" s="8">
        <v>81</v>
      </c>
      <c r="F259" s="8">
        <v>83</v>
      </c>
      <c r="H259" s="8">
        <f t="shared" si="36"/>
        <v>-23</v>
      </c>
      <c r="I259" s="14">
        <f t="shared" si="39"/>
        <v>-0.22115384615384615</v>
      </c>
      <c r="J259" s="8">
        <f t="shared" si="37"/>
        <v>2</v>
      </c>
      <c r="K259" s="14">
        <f t="shared" si="40"/>
        <v>2.4691358024691357E-2</v>
      </c>
      <c r="L259" s="8">
        <f t="shared" si="38"/>
        <v>-21</v>
      </c>
      <c r="M259" s="14">
        <f t="shared" si="41"/>
        <v>-0.20192307692307693</v>
      </c>
    </row>
    <row r="260" spans="1:13" x14ac:dyDescent="0.25">
      <c r="A260" s="6" t="s">
        <v>16</v>
      </c>
      <c r="B260" s="6" t="s">
        <v>45</v>
      </c>
      <c r="C260" s="8">
        <v>376</v>
      </c>
      <c r="D260" s="8">
        <v>500</v>
      </c>
      <c r="E260" s="8">
        <v>405</v>
      </c>
      <c r="F260" s="8">
        <v>410</v>
      </c>
      <c r="H260" s="8">
        <f t="shared" si="36"/>
        <v>-95</v>
      </c>
      <c r="I260" s="14">
        <f t="shared" si="39"/>
        <v>-0.19</v>
      </c>
      <c r="J260" s="8">
        <f t="shared" si="37"/>
        <v>5</v>
      </c>
      <c r="K260" s="14">
        <f t="shared" si="40"/>
        <v>1.2345679012345678E-2</v>
      </c>
      <c r="L260" s="8">
        <f t="shared" si="38"/>
        <v>-90</v>
      </c>
      <c r="M260" s="14">
        <f t="shared" si="41"/>
        <v>-0.18</v>
      </c>
    </row>
    <row r="261" spans="1:13" x14ac:dyDescent="0.25">
      <c r="A261" s="6" t="s">
        <v>16</v>
      </c>
      <c r="B261" s="6" t="s">
        <v>46</v>
      </c>
      <c r="C261" s="8">
        <v>662</v>
      </c>
      <c r="D261" s="8">
        <v>848</v>
      </c>
      <c r="E261" s="8">
        <v>765</v>
      </c>
      <c r="F261" s="8">
        <v>447</v>
      </c>
      <c r="H261" s="8">
        <f t="shared" si="36"/>
        <v>-83</v>
      </c>
      <c r="I261" s="14">
        <f t="shared" si="39"/>
        <v>-9.7877358490566044E-2</v>
      </c>
      <c r="J261" s="8">
        <f t="shared" si="37"/>
        <v>-318</v>
      </c>
      <c r="K261" s="14">
        <f t="shared" si="40"/>
        <v>-0.41568627450980394</v>
      </c>
      <c r="L261" s="8">
        <f t="shared" si="38"/>
        <v>-401</v>
      </c>
      <c r="M261" s="14">
        <f t="shared" si="41"/>
        <v>-0.47287735849056606</v>
      </c>
    </row>
    <row r="262" spans="1:13" x14ac:dyDescent="0.25">
      <c r="A262" s="6" t="s">
        <v>16</v>
      </c>
      <c r="B262" s="6" t="s">
        <v>47</v>
      </c>
      <c r="C262" s="8">
        <v>41</v>
      </c>
      <c r="D262" s="8">
        <v>44</v>
      </c>
      <c r="E262" s="8">
        <v>39</v>
      </c>
      <c r="F262" s="8">
        <v>29</v>
      </c>
      <c r="H262" s="8">
        <f t="shared" si="36"/>
        <v>-5</v>
      </c>
      <c r="I262" s="14">
        <f t="shared" si="39"/>
        <v>-0.11363636363636363</v>
      </c>
      <c r="J262" s="8">
        <f t="shared" si="37"/>
        <v>-10</v>
      </c>
      <c r="K262" s="14">
        <f t="shared" si="40"/>
        <v>-0.25641025641025639</v>
      </c>
      <c r="L262" s="8">
        <f t="shared" si="38"/>
        <v>-15</v>
      </c>
      <c r="M262" s="14">
        <f t="shared" si="41"/>
        <v>-0.34090909090909088</v>
      </c>
    </row>
    <row r="263" spans="1:13" x14ac:dyDescent="0.25">
      <c r="A263" s="6" t="s">
        <v>16</v>
      </c>
      <c r="B263" s="6" t="s">
        <v>48</v>
      </c>
      <c r="C263" s="8">
        <v>221</v>
      </c>
      <c r="D263" s="8">
        <v>220</v>
      </c>
      <c r="E263" s="8">
        <v>145</v>
      </c>
      <c r="F263" s="8">
        <v>75</v>
      </c>
      <c r="H263" s="8">
        <f t="shared" si="36"/>
        <v>-75</v>
      </c>
      <c r="I263" s="14">
        <f t="shared" si="39"/>
        <v>-0.34090909090909088</v>
      </c>
      <c r="J263" s="8">
        <f t="shared" si="37"/>
        <v>-70</v>
      </c>
      <c r="K263" s="14">
        <f t="shared" si="40"/>
        <v>-0.48275862068965519</v>
      </c>
      <c r="L263" s="8">
        <f t="shared" si="38"/>
        <v>-145</v>
      </c>
      <c r="M263" s="14">
        <f t="shared" si="41"/>
        <v>-0.65909090909090906</v>
      </c>
    </row>
    <row r="264" spans="1:13" x14ac:dyDescent="0.25">
      <c r="A264" s="6" t="s">
        <v>16</v>
      </c>
      <c r="B264" s="6" t="s">
        <v>49</v>
      </c>
      <c r="C264" s="8">
        <v>29</v>
      </c>
      <c r="D264" s="8">
        <v>23</v>
      </c>
      <c r="E264" s="8">
        <v>52</v>
      </c>
      <c r="F264" s="8">
        <v>38</v>
      </c>
      <c r="H264" s="8">
        <f t="shared" si="36"/>
        <v>29</v>
      </c>
      <c r="I264" s="14">
        <f t="shared" si="39"/>
        <v>1.2608695652173914</v>
      </c>
      <c r="J264" s="8">
        <f t="shared" si="37"/>
        <v>-14</v>
      </c>
      <c r="K264" s="14">
        <f t="shared" si="40"/>
        <v>-0.26923076923076922</v>
      </c>
      <c r="L264" s="8">
        <f t="shared" si="38"/>
        <v>15</v>
      </c>
      <c r="M264" s="14">
        <f t="shared" si="41"/>
        <v>0.65217391304347827</v>
      </c>
    </row>
    <row r="265" spans="1:13" x14ac:dyDescent="0.25">
      <c r="A265" s="6" t="s">
        <v>16</v>
      </c>
      <c r="B265" s="6" t="s">
        <v>50</v>
      </c>
      <c r="C265" s="8">
        <v>32</v>
      </c>
      <c r="D265" s="8">
        <v>12</v>
      </c>
      <c r="E265" s="8">
        <v>21</v>
      </c>
      <c r="F265" s="8">
        <v>13</v>
      </c>
      <c r="H265" s="8">
        <f t="shared" si="36"/>
        <v>9</v>
      </c>
      <c r="I265" s="14">
        <f t="shared" si="39"/>
        <v>0.75</v>
      </c>
      <c r="J265" s="8">
        <f t="shared" si="37"/>
        <v>-8</v>
      </c>
      <c r="K265" s="14">
        <f t="shared" si="40"/>
        <v>-0.38095238095238093</v>
      </c>
      <c r="L265" s="8">
        <f t="shared" si="38"/>
        <v>1</v>
      </c>
      <c r="M265" s="14">
        <f t="shared" si="41"/>
        <v>8.3333333333333329E-2</v>
      </c>
    </row>
    <row r="266" spans="1:13" x14ac:dyDescent="0.25">
      <c r="A266" s="6" t="s">
        <v>16</v>
      </c>
      <c r="B266" s="6" t="s">
        <v>51</v>
      </c>
      <c r="C266" s="8">
        <v>15</v>
      </c>
      <c r="D266" s="8">
        <v>11</v>
      </c>
      <c r="E266" s="8">
        <v>14</v>
      </c>
      <c r="F266" s="8">
        <v>11</v>
      </c>
      <c r="H266" s="8">
        <f t="shared" si="36"/>
        <v>3</v>
      </c>
      <c r="I266" s="14">
        <f t="shared" si="39"/>
        <v>0.27272727272727271</v>
      </c>
      <c r="J266" s="8">
        <f t="shared" si="37"/>
        <v>-3</v>
      </c>
      <c r="K266" s="14">
        <f t="shared" si="40"/>
        <v>-0.21428571428571427</v>
      </c>
      <c r="L266" s="8">
        <f t="shared" si="38"/>
        <v>0</v>
      </c>
      <c r="M266" s="14">
        <f t="shared" si="41"/>
        <v>0</v>
      </c>
    </row>
    <row r="267" spans="1:13" x14ac:dyDescent="0.25">
      <c r="A267" s="6" t="s">
        <v>16</v>
      </c>
      <c r="B267" s="6" t="s">
        <v>52</v>
      </c>
      <c r="C267" s="8">
        <v>36</v>
      </c>
      <c r="D267" s="8">
        <v>30</v>
      </c>
      <c r="E267" s="8">
        <v>25</v>
      </c>
      <c r="F267" s="8">
        <v>31</v>
      </c>
      <c r="H267" s="8">
        <f t="shared" si="36"/>
        <v>-5</v>
      </c>
      <c r="I267" s="14">
        <f t="shared" si="39"/>
        <v>-0.16666666666666666</v>
      </c>
      <c r="J267" s="8">
        <f t="shared" si="37"/>
        <v>6</v>
      </c>
      <c r="K267" s="14">
        <f t="shared" si="40"/>
        <v>0.24</v>
      </c>
      <c r="L267" s="8">
        <f t="shared" si="38"/>
        <v>1</v>
      </c>
      <c r="M267" s="14">
        <f t="shared" si="41"/>
        <v>3.3333333333333333E-2</v>
      </c>
    </row>
    <row r="268" spans="1:13" x14ac:dyDescent="0.25">
      <c r="A268" s="6" t="s">
        <v>16</v>
      </c>
      <c r="B268" s="6" t="s">
        <v>53</v>
      </c>
      <c r="C268" s="8">
        <v>38</v>
      </c>
      <c r="D268" s="8">
        <v>31</v>
      </c>
      <c r="E268" s="8">
        <v>52</v>
      </c>
      <c r="F268" s="8">
        <v>23</v>
      </c>
      <c r="H268" s="8">
        <f t="shared" si="36"/>
        <v>21</v>
      </c>
      <c r="I268" s="14">
        <f t="shared" si="39"/>
        <v>0.67741935483870963</v>
      </c>
      <c r="J268" s="8">
        <f t="shared" si="37"/>
        <v>-29</v>
      </c>
      <c r="K268" s="14">
        <f t="shared" si="40"/>
        <v>-0.55769230769230771</v>
      </c>
      <c r="L268" s="8">
        <f t="shared" si="38"/>
        <v>-8</v>
      </c>
      <c r="M268" s="14">
        <f t="shared" si="41"/>
        <v>-0.25806451612903225</v>
      </c>
    </row>
    <row r="269" spans="1:13" x14ac:dyDescent="0.25">
      <c r="A269" s="6" t="s">
        <v>16</v>
      </c>
      <c r="B269" s="6" t="s">
        <v>54</v>
      </c>
      <c r="C269" s="8">
        <v>282</v>
      </c>
      <c r="D269" s="8">
        <v>254</v>
      </c>
      <c r="E269" s="8">
        <v>239</v>
      </c>
      <c r="F269" s="8">
        <v>153</v>
      </c>
      <c r="H269" s="8">
        <f t="shared" si="36"/>
        <v>-15</v>
      </c>
      <c r="I269" s="14">
        <f t="shared" si="39"/>
        <v>-5.905511811023622E-2</v>
      </c>
      <c r="J269" s="8">
        <f t="shared" si="37"/>
        <v>-86</v>
      </c>
      <c r="K269" s="14">
        <f t="shared" si="40"/>
        <v>-0.35983263598326359</v>
      </c>
      <c r="L269" s="8">
        <f t="shared" si="38"/>
        <v>-101</v>
      </c>
      <c r="M269" s="14">
        <f t="shared" si="41"/>
        <v>-0.39763779527559057</v>
      </c>
    </row>
    <row r="270" spans="1:13" x14ac:dyDescent="0.25">
      <c r="A270" s="6" t="s">
        <v>16</v>
      </c>
      <c r="B270" s="6" t="s">
        <v>55</v>
      </c>
      <c r="C270" s="8">
        <v>956</v>
      </c>
      <c r="D270" s="8">
        <v>754</v>
      </c>
      <c r="E270" s="8">
        <v>587</v>
      </c>
      <c r="F270" s="8">
        <v>401</v>
      </c>
      <c r="H270" s="8">
        <f t="shared" si="36"/>
        <v>-167</v>
      </c>
      <c r="I270" s="14">
        <f t="shared" si="39"/>
        <v>-0.22148541114058357</v>
      </c>
      <c r="J270" s="8">
        <f t="shared" si="37"/>
        <v>-186</v>
      </c>
      <c r="K270" s="14">
        <f t="shared" si="40"/>
        <v>-0.31686541737649065</v>
      </c>
      <c r="L270" s="8">
        <f t="shared" si="38"/>
        <v>-353</v>
      </c>
      <c r="M270" s="14">
        <f t="shared" si="41"/>
        <v>-0.46816976127320953</v>
      </c>
    </row>
    <row r="271" spans="1:13" x14ac:dyDescent="0.25">
      <c r="A271" s="6" t="s">
        <v>16</v>
      </c>
      <c r="B271" s="6" t="s">
        <v>56</v>
      </c>
      <c r="C271" s="8">
        <v>165</v>
      </c>
      <c r="D271" s="8">
        <v>130</v>
      </c>
      <c r="E271" s="8">
        <v>93</v>
      </c>
      <c r="F271" s="8">
        <v>32</v>
      </c>
      <c r="H271" s="8">
        <f t="shared" ref="H271:H296" si="42">E271-D271</f>
        <v>-37</v>
      </c>
      <c r="I271" s="14">
        <f t="shared" si="39"/>
        <v>-0.2846153846153846</v>
      </c>
      <c r="J271" s="8">
        <f t="shared" ref="J271:J296" si="43">F271-E271</f>
        <v>-61</v>
      </c>
      <c r="K271" s="14">
        <f t="shared" si="40"/>
        <v>-0.65591397849462363</v>
      </c>
      <c r="L271" s="8">
        <f t="shared" ref="L271:L296" si="44">F271-D271</f>
        <v>-98</v>
      </c>
      <c r="M271" s="14">
        <f t="shared" si="41"/>
        <v>-0.75384615384615383</v>
      </c>
    </row>
    <row r="272" spans="1:13" x14ac:dyDescent="0.25">
      <c r="A272" s="6" t="s">
        <v>16</v>
      </c>
      <c r="B272" s="6" t="s">
        <v>57</v>
      </c>
      <c r="C272" s="8">
        <v>65</v>
      </c>
      <c r="D272" s="8">
        <v>42</v>
      </c>
      <c r="E272" s="8">
        <v>35</v>
      </c>
      <c r="F272" s="8">
        <v>20</v>
      </c>
      <c r="H272" s="8">
        <f t="shared" si="42"/>
        <v>-7</v>
      </c>
      <c r="I272" s="14">
        <f t="shared" si="39"/>
        <v>-0.16666666666666666</v>
      </c>
      <c r="J272" s="8">
        <f t="shared" si="43"/>
        <v>-15</v>
      </c>
      <c r="K272" s="14">
        <f t="shared" si="40"/>
        <v>-0.42857142857142855</v>
      </c>
      <c r="L272" s="8">
        <f t="shared" si="44"/>
        <v>-22</v>
      </c>
      <c r="M272" s="14">
        <f t="shared" si="41"/>
        <v>-0.52380952380952384</v>
      </c>
    </row>
    <row r="273" spans="1:13" x14ac:dyDescent="0.25">
      <c r="A273" s="6" t="s">
        <v>16</v>
      </c>
      <c r="B273" s="6" t="s">
        <v>58</v>
      </c>
      <c r="C273" s="8">
        <v>57</v>
      </c>
      <c r="D273" s="8">
        <v>156</v>
      </c>
      <c r="E273" s="8">
        <v>225</v>
      </c>
      <c r="F273" s="8">
        <v>136</v>
      </c>
      <c r="H273" s="8">
        <f t="shared" si="42"/>
        <v>69</v>
      </c>
      <c r="I273" s="14">
        <f t="shared" si="39"/>
        <v>0.44230769230769229</v>
      </c>
      <c r="J273" s="8">
        <f t="shared" si="43"/>
        <v>-89</v>
      </c>
      <c r="K273" s="14">
        <f t="shared" si="40"/>
        <v>-0.39555555555555555</v>
      </c>
      <c r="L273" s="8">
        <f t="shared" si="44"/>
        <v>-20</v>
      </c>
      <c r="M273" s="14">
        <f t="shared" si="41"/>
        <v>-0.12820512820512819</v>
      </c>
    </row>
    <row r="274" spans="1:13" x14ac:dyDescent="0.25">
      <c r="A274" s="6" t="s">
        <v>16</v>
      </c>
      <c r="B274" s="6" t="s">
        <v>59</v>
      </c>
      <c r="C274" s="8">
        <v>214</v>
      </c>
      <c r="D274" s="8">
        <v>162</v>
      </c>
      <c r="E274" s="8">
        <v>145</v>
      </c>
      <c r="F274" s="8">
        <v>88</v>
      </c>
      <c r="H274" s="8">
        <f t="shared" si="42"/>
        <v>-17</v>
      </c>
      <c r="I274" s="14">
        <f t="shared" si="39"/>
        <v>-0.10493827160493827</v>
      </c>
      <c r="J274" s="8">
        <f t="shared" si="43"/>
        <v>-57</v>
      </c>
      <c r="K274" s="14">
        <f t="shared" si="40"/>
        <v>-0.39310344827586208</v>
      </c>
      <c r="L274" s="8">
        <f t="shared" si="44"/>
        <v>-74</v>
      </c>
      <c r="M274" s="14">
        <f t="shared" si="41"/>
        <v>-0.4567901234567901</v>
      </c>
    </row>
    <row r="275" spans="1:13" x14ac:dyDescent="0.25">
      <c r="A275" s="6" t="s">
        <v>16</v>
      </c>
      <c r="B275" s="6" t="s">
        <v>60</v>
      </c>
      <c r="C275" s="8">
        <v>204</v>
      </c>
      <c r="D275" s="8">
        <v>179</v>
      </c>
      <c r="E275" s="8">
        <v>158</v>
      </c>
      <c r="F275" s="8">
        <v>63</v>
      </c>
      <c r="H275" s="8">
        <f t="shared" si="42"/>
        <v>-21</v>
      </c>
      <c r="I275" s="14">
        <f t="shared" si="39"/>
        <v>-0.11731843575418995</v>
      </c>
      <c r="J275" s="8">
        <f t="shared" si="43"/>
        <v>-95</v>
      </c>
      <c r="K275" s="14">
        <f t="shared" si="40"/>
        <v>-0.60126582278481011</v>
      </c>
      <c r="L275" s="8">
        <f t="shared" si="44"/>
        <v>-116</v>
      </c>
      <c r="M275" s="14">
        <f t="shared" si="41"/>
        <v>-0.64804469273743015</v>
      </c>
    </row>
    <row r="276" spans="1:13" x14ac:dyDescent="0.25">
      <c r="A276" s="6" t="s">
        <v>16</v>
      </c>
      <c r="B276" s="6" t="s">
        <v>61</v>
      </c>
      <c r="C276" s="8">
        <v>356</v>
      </c>
      <c r="D276" s="8">
        <v>259</v>
      </c>
      <c r="E276" s="8">
        <v>212</v>
      </c>
      <c r="F276" s="8">
        <v>118</v>
      </c>
      <c r="H276" s="8">
        <f t="shared" si="42"/>
        <v>-47</v>
      </c>
      <c r="I276" s="14">
        <f t="shared" si="39"/>
        <v>-0.18146718146718147</v>
      </c>
      <c r="J276" s="8">
        <f t="shared" si="43"/>
        <v>-94</v>
      </c>
      <c r="K276" s="14">
        <f t="shared" si="40"/>
        <v>-0.44339622641509435</v>
      </c>
      <c r="L276" s="8">
        <f t="shared" si="44"/>
        <v>-141</v>
      </c>
      <c r="M276" s="14">
        <f t="shared" si="41"/>
        <v>-0.54440154440154442</v>
      </c>
    </row>
    <row r="277" spans="1:13" x14ac:dyDescent="0.25">
      <c r="A277" s="6" t="s">
        <v>16</v>
      </c>
      <c r="B277" s="6" t="s">
        <v>62</v>
      </c>
      <c r="C277" s="8">
        <v>85</v>
      </c>
      <c r="D277" s="8">
        <v>71</v>
      </c>
      <c r="E277" s="8">
        <v>0</v>
      </c>
      <c r="F277" s="8">
        <v>27</v>
      </c>
      <c r="H277" s="8">
        <f t="shared" si="42"/>
        <v>-71</v>
      </c>
      <c r="I277" s="14">
        <f t="shared" si="39"/>
        <v>-1</v>
      </c>
      <c r="J277" s="8">
        <f t="shared" si="43"/>
        <v>27</v>
      </c>
      <c r="K277" s="14">
        <f t="shared" si="40"/>
        <v>0</v>
      </c>
      <c r="L277" s="8">
        <f t="shared" si="44"/>
        <v>-44</v>
      </c>
      <c r="M277" s="14">
        <f t="shared" si="41"/>
        <v>-0.61971830985915488</v>
      </c>
    </row>
    <row r="278" spans="1:13" x14ac:dyDescent="0.25">
      <c r="A278" s="6" t="s">
        <v>16</v>
      </c>
      <c r="B278" s="6" t="s">
        <v>63</v>
      </c>
      <c r="C278" s="8">
        <v>244</v>
      </c>
      <c r="D278" s="8">
        <v>379</v>
      </c>
      <c r="E278" s="8">
        <v>806</v>
      </c>
      <c r="F278" s="8">
        <v>438</v>
      </c>
      <c r="H278" s="8">
        <f t="shared" si="42"/>
        <v>427</v>
      </c>
      <c r="I278" s="14">
        <f t="shared" si="39"/>
        <v>1.1266490765171504</v>
      </c>
      <c r="J278" s="8">
        <f t="shared" si="43"/>
        <v>-368</v>
      </c>
      <c r="K278" s="14">
        <f t="shared" si="40"/>
        <v>-0.45657568238213397</v>
      </c>
      <c r="L278" s="8">
        <f t="shared" si="44"/>
        <v>59</v>
      </c>
      <c r="M278" s="14">
        <f t="shared" si="41"/>
        <v>0.15567282321899736</v>
      </c>
    </row>
    <row r="279" spans="1:13" x14ac:dyDescent="0.25">
      <c r="A279" s="6" t="s">
        <v>16</v>
      </c>
      <c r="B279" s="6" t="s">
        <v>64</v>
      </c>
      <c r="C279" s="8">
        <v>180</v>
      </c>
      <c r="D279" s="8">
        <v>210</v>
      </c>
      <c r="E279" s="8">
        <v>66</v>
      </c>
      <c r="F279" s="8">
        <v>132</v>
      </c>
      <c r="H279" s="8">
        <f t="shared" si="42"/>
        <v>-144</v>
      </c>
      <c r="I279" s="14">
        <f t="shared" si="39"/>
        <v>-0.68571428571428572</v>
      </c>
      <c r="J279" s="8">
        <f t="shared" si="43"/>
        <v>66</v>
      </c>
      <c r="K279" s="14">
        <f t="shared" si="40"/>
        <v>1</v>
      </c>
      <c r="L279" s="8">
        <f t="shared" si="44"/>
        <v>-78</v>
      </c>
      <c r="M279" s="14">
        <f t="shared" si="41"/>
        <v>-0.37142857142857144</v>
      </c>
    </row>
    <row r="280" spans="1:13" x14ac:dyDescent="0.25">
      <c r="A280" s="6" t="s">
        <v>16</v>
      </c>
      <c r="B280" s="6" t="s">
        <v>65</v>
      </c>
      <c r="C280" s="8">
        <v>191</v>
      </c>
      <c r="D280" s="8">
        <v>179</v>
      </c>
      <c r="E280" s="8">
        <v>265</v>
      </c>
      <c r="F280" s="8">
        <v>183</v>
      </c>
      <c r="H280" s="8">
        <f t="shared" si="42"/>
        <v>86</v>
      </c>
      <c r="I280" s="14">
        <f t="shared" si="39"/>
        <v>0.48044692737430167</v>
      </c>
      <c r="J280" s="8">
        <f t="shared" si="43"/>
        <v>-82</v>
      </c>
      <c r="K280" s="14">
        <f t="shared" si="40"/>
        <v>-0.30943396226415093</v>
      </c>
      <c r="L280" s="8">
        <f t="shared" si="44"/>
        <v>4</v>
      </c>
      <c r="M280" s="14">
        <f t="shared" si="41"/>
        <v>2.23463687150838E-2</v>
      </c>
    </row>
    <row r="281" spans="1:13" x14ac:dyDescent="0.25">
      <c r="A281" s="6" t="s">
        <v>16</v>
      </c>
      <c r="B281" s="6" t="s">
        <v>66</v>
      </c>
      <c r="C281" s="8">
        <v>1374</v>
      </c>
      <c r="D281" s="8">
        <v>1400</v>
      </c>
      <c r="E281" s="8">
        <v>1255</v>
      </c>
      <c r="F281" s="8">
        <v>700</v>
      </c>
      <c r="H281" s="8">
        <f t="shared" si="42"/>
        <v>-145</v>
      </c>
      <c r="I281" s="14">
        <f t="shared" si="39"/>
        <v>-0.10357142857142858</v>
      </c>
      <c r="J281" s="8">
        <f t="shared" si="43"/>
        <v>-555</v>
      </c>
      <c r="K281" s="14">
        <f t="shared" si="40"/>
        <v>-0.44223107569721115</v>
      </c>
      <c r="L281" s="8">
        <f t="shared" si="44"/>
        <v>-700</v>
      </c>
      <c r="M281" s="14">
        <f t="shared" si="41"/>
        <v>-0.5</v>
      </c>
    </row>
    <row r="282" spans="1:13" x14ac:dyDescent="0.25">
      <c r="A282" s="6" t="s">
        <v>16</v>
      </c>
      <c r="B282" s="6" t="s">
        <v>67</v>
      </c>
      <c r="C282" s="8">
        <v>145</v>
      </c>
      <c r="D282" s="8">
        <v>251</v>
      </c>
      <c r="E282" s="8">
        <v>316</v>
      </c>
      <c r="F282" s="8">
        <v>152</v>
      </c>
      <c r="H282" s="8">
        <f t="shared" si="42"/>
        <v>65</v>
      </c>
      <c r="I282" s="14">
        <f t="shared" si="39"/>
        <v>0.25896414342629481</v>
      </c>
      <c r="J282" s="8">
        <f t="shared" si="43"/>
        <v>-164</v>
      </c>
      <c r="K282" s="14">
        <f t="shared" si="40"/>
        <v>-0.51898734177215189</v>
      </c>
      <c r="L282" s="8">
        <f t="shared" si="44"/>
        <v>-99</v>
      </c>
      <c r="M282" s="14">
        <f t="shared" si="41"/>
        <v>-0.39442231075697209</v>
      </c>
    </row>
    <row r="283" spans="1:13" x14ac:dyDescent="0.25">
      <c r="A283" s="6" t="s">
        <v>16</v>
      </c>
      <c r="B283" s="6" t="s">
        <v>68</v>
      </c>
      <c r="C283" s="8">
        <v>12</v>
      </c>
      <c r="D283" s="8">
        <v>17</v>
      </c>
      <c r="E283" s="8">
        <v>21</v>
      </c>
      <c r="F283" s="8">
        <v>14</v>
      </c>
      <c r="H283" s="8">
        <f t="shared" si="42"/>
        <v>4</v>
      </c>
      <c r="I283" s="14">
        <f t="shared" si="39"/>
        <v>0.23529411764705882</v>
      </c>
      <c r="J283" s="8">
        <f t="shared" si="43"/>
        <v>-7</v>
      </c>
      <c r="K283" s="14">
        <f t="shared" si="40"/>
        <v>-0.33333333333333331</v>
      </c>
      <c r="L283" s="8">
        <f t="shared" si="44"/>
        <v>-3</v>
      </c>
      <c r="M283" s="14">
        <f t="shared" si="41"/>
        <v>-0.17647058823529413</v>
      </c>
    </row>
    <row r="284" spans="1:13" x14ac:dyDescent="0.25">
      <c r="A284" s="6" t="s">
        <v>16</v>
      </c>
      <c r="B284" s="6" t="s">
        <v>69</v>
      </c>
      <c r="C284" s="8">
        <v>130</v>
      </c>
      <c r="D284" s="8">
        <v>181</v>
      </c>
      <c r="E284" s="8">
        <v>100</v>
      </c>
      <c r="F284" s="8">
        <v>24</v>
      </c>
      <c r="H284" s="8">
        <f t="shared" si="42"/>
        <v>-81</v>
      </c>
      <c r="I284" s="14">
        <f t="shared" si="39"/>
        <v>-0.44751381215469616</v>
      </c>
      <c r="J284" s="8">
        <f t="shared" si="43"/>
        <v>-76</v>
      </c>
      <c r="K284" s="14">
        <f t="shared" si="40"/>
        <v>-0.76</v>
      </c>
      <c r="L284" s="8">
        <f t="shared" si="44"/>
        <v>-157</v>
      </c>
      <c r="M284" s="14">
        <f t="shared" si="41"/>
        <v>-0.86740331491712708</v>
      </c>
    </row>
    <row r="285" spans="1:13" x14ac:dyDescent="0.25">
      <c r="A285" s="6" t="s">
        <v>16</v>
      </c>
      <c r="B285" s="6" t="s">
        <v>70</v>
      </c>
      <c r="C285" s="8">
        <v>628</v>
      </c>
      <c r="D285" s="8">
        <v>555</v>
      </c>
      <c r="E285" s="8">
        <v>479</v>
      </c>
      <c r="F285" s="8">
        <v>365</v>
      </c>
      <c r="H285" s="8">
        <f t="shared" si="42"/>
        <v>-76</v>
      </c>
      <c r="I285" s="14">
        <f t="shared" si="39"/>
        <v>-0.13693693693693693</v>
      </c>
      <c r="J285" s="8">
        <f t="shared" si="43"/>
        <v>-114</v>
      </c>
      <c r="K285" s="14">
        <f t="shared" si="40"/>
        <v>-0.23799582463465555</v>
      </c>
      <c r="L285" s="8">
        <f t="shared" si="44"/>
        <v>-190</v>
      </c>
      <c r="M285" s="14">
        <f t="shared" si="41"/>
        <v>-0.34234234234234234</v>
      </c>
    </row>
    <row r="286" spans="1:13" x14ac:dyDescent="0.25">
      <c r="A286" s="6" t="s">
        <v>16</v>
      </c>
      <c r="B286" s="6" t="s">
        <v>71</v>
      </c>
      <c r="C286" s="8">
        <v>64</v>
      </c>
      <c r="D286" s="8">
        <v>64</v>
      </c>
      <c r="E286" s="8">
        <v>45</v>
      </c>
      <c r="F286" s="8">
        <v>32</v>
      </c>
      <c r="H286" s="8">
        <f t="shared" si="42"/>
        <v>-19</v>
      </c>
      <c r="I286" s="14">
        <f t="shared" si="39"/>
        <v>-0.296875</v>
      </c>
      <c r="J286" s="8">
        <f t="shared" si="43"/>
        <v>-13</v>
      </c>
      <c r="K286" s="14">
        <f t="shared" si="40"/>
        <v>-0.28888888888888886</v>
      </c>
      <c r="L286" s="8">
        <f t="shared" si="44"/>
        <v>-32</v>
      </c>
      <c r="M286" s="14">
        <f t="shared" si="41"/>
        <v>-0.5</v>
      </c>
    </row>
    <row r="287" spans="1:13" x14ac:dyDescent="0.25">
      <c r="A287" s="6" t="s">
        <v>16</v>
      </c>
      <c r="B287" s="6" t="s">
        <v>72</v>
      </c>
      <c r="C287" s="8">
        <v>326</v>
      </c>
      <c r="D287" s="8">
        <v>352</v>
      </c>
      <c r="E287" s="8">
        <v>363</v>
      </c>
      <c r="F287" s="8">
        <v>177</v>
      </c>
      <c r="H287" s="8">
        <f t="shared" si="42"/>
        <v>11</v>
      </c>
      <c r="I287" s="14">
        <f t="shared" si="39"/>
        <v>3.125E-2</v>
      </c>
      <c r="J287" s="8">
        <f t="shared" si="43"/>
        <v>-186</v>
      </c>
      <c r="K287" s="14">
        <f t="shared" si="40"/>
        <v>-0.51239669421487599</v>
      </c>
      <c r="L287" s="8">
        <f t="shared" si="44"/>
        <v>-175</v>
      </c>
      <c r="M287" s="14">
        <f t="shared" si="41"/>
        <v>-0.49715909090909088</v>
      </c>
    </row>
    <row r="288" spans="1:13" x14ac:dyDescent="0.25">
      <c r="A288" s="6" t="s">
        <v>16</v>
      </c>
      <c r="B288" s="6" t="s">
        <v>73</v>
      </c>
      <c r="C288" s="8">
        <v>16</v>
      </c>
      <c r="D288" s="8">
        <v>39</v>
      </c>
      <c r="E288" s="8">
        <v>24</v>
      </c>
      <c r="F288" s="8">
        <v>19</v>
      </c>
      <c r="H288" s="8">
        <f t="shared" si="42"/>
        <v>-15</v>
      </c>
      <c r="I288" s="14">
        <f t="shared" si="39"/>
        <v>-0.38461538461538464</v>
      </c>
      <c r="J288" s="8">
        <f t="shared" si="43"/>
        <v>-5</v>
      </c>
      <c r="K288" s="14">
        <f t="shared" si="40"/>
        <v>-0.20833333333333334</v>
      </c>
      <c r="L288" s="8">
        <f t="shared" si="44"/>
        <v>-20</v>
      </c>
      <c r="M288" s="14">
        <f t="shared" si="41"/>
        <v>-0.51282051282051277</v>
      </c>
    </row>
    <row r="289" spans="1:13" x14ac:dyDescent="0.25">
      <c r="A289" s="6" t="s">
        <v>16</v>
      </c>
      <c r="B289" s="6" t="s">
        <v>74</v>
      </c>
      <c r="C289" s="8">
        <v>118</v>
      </c>
      <c r="D289" s="8">
        <v>107</v>
      </c>
      <c r="E289" s="8">
        <v>101</v>
      </c>
      <c r="F289" s="8">
        <v>38</v>
      </c>
      <c r="H289" s="8">
        <f t="shared" si="42"/>
        <v>-6</v>
      </c>
      <c r="I289" s="14">
        <f t="shared" si="39"/>
        <v>-5.6074766355140186E-2</v>
      </c>
      <c r="J289" s="8">
        <f t="shared" si="43"/>
        <v>-63</v>
      </c>
      <c r="K289" s="14">
        <f t="shared" si="40"/>
        <v>-0.62376237623762376</v>
      </c>
      <c r="L289" s="8">
        <f t="shared" si="44"/>
        <v>-69</v>
      </c>
      <c r="M289" s="14">
        <f t="shared" si="41"/>
        <v>-0.64485981308411211</v>
      </c>
    </row>
    <row r="290" spans="1:13" x14ac:dyDescent="0.25">
      <c r="A290" s="6" t="s">
        <v>16</v>
      </c>
      <c r="B290" s="6" t="s">
        <v>75</v>
      </c>
      <c r="C290" s="8">
        <v>8</v>
      </c>
      <c r="D290" s="8">
        <v>0</v>
      </c>
      <c r="E290" s="8">
        <v>0</v>
      </c>
      <c r="F290" s="8">
        <v>3</v>
      </c>
      <c r="H290" s="8">
        <f t="shared" si="42"/>
        <v>0</v>
      </c>
      <c r="I290" s="14">
        <f t="shared" si="39"/>
        <v>0</v>
      </c>
      <c r="J290" s="8">
        <f t="shared" si="43"/>
        <v>3</v>
      </c>
      <c r="K290" s="14">
        <f t="shared" si="40"/>
        <v>0</v>
      </c>
      <c r="L290" s="8">
        <f t="shared" si="44"/>
        <v>3</v>
      </c>
      <c r="M290" s="14">
        <f t="shared" si="41"/>
        <v>0</v>
      </c>
    </row>
    <row r="291" spans="1:13" x14ac:dyDescent="0.25">
      <c r="A291" s="6" t="s">
        <v>16</v>
      </c>
      <c r="B291" s="6" t="s">
        <v>76</v>
      </c>
      <c r="C291" s="8">
        <v>1</v>
      </c>
      <c r="D291" s="8">
        <v>0</v>
      </c>
      <c r="E291" s="8">
        <v>0</v>
      </c>
      <c r="F291" s="8">
        <v>0</v>
      </c>
      <c r="H291" s="8">
        <f t="shared" si="42"/>
        <v>0</v>
      </c>
      <c r="I291" s="14">
        <f t="shared" si="39"/>
        <v>0</v>
      </c>
      <c r="J291" s="8">
        <f t="shared" si="43"/>
        <v>0</v>
      </c>
      <c r="K291" s="14">
        <f t="shared" si="40"/>
        <v>0</v>
      </c>
      <c r="L291" s="8">
        <f t="shared" si="44"/>
        <v>0</v>
      </c>
      <c r="M291" s="14">
        <f t="shared" si="41"/>
        <v>0</v>
      </c>
    </row>
    <row r="292" spans="1:13" x14ac:dyDescent="0.25">
      <c r="A292" s="6" t="s">
        <v>16</v>
      </c>
      <c r="B292" s="6" t="s">
        <v>77</v>
      </c>
      <c r="C292" s="8">
        <v>0</v>
      </c>
      <c r="D292" s="8">
        <v>4</v>
      </c>
      <c r="E292" s="8">
        <v>0</v>
      </c>
      <c r="F292" s="8">
        <v>0</v>
      </c>
      <c r="H292" s="8">
        <f t="shared" si="42"/>
        <v>-4</v>
      </c>
      <c r="I292" s="14">
        <f t="shared" si="39"/>
        <v>-1</v>
      </c>
      <c r="J292" s="8">
        <f t="shared" si="43"/>
        <v>0</v>
      </c>
      <c r="K292" s="14">
        <f t="shared" si="40"/>
        <v>0</v>
      </c>
      <c r="L292" s="8">
        <f t="shared" si="44"/>
        <v>-4</v>
      </c>
      <c r="M292" s="14">
        <f t="shared" si="41"/>
        <v>-1</v>
      </c>
    </row>
    <row r="293" spans="1:13" x14ac:dyDescent="0.25">
      <c r="A293" s="6" t="s">
        <v>16</v>
      </c>
      <c r="B293" s="6" t="s">
        <v>78</v>
      </c>
      <c r="C293" s="8">
        <v>0</v>
      </c>
      <c r="D293" s="8">
        <v>0</v>
      </c>
      <c r="E293" s="8">
        <v>0</v>
      </c>
      <c r="F293" s="8">
        <v>0</v>
      </c>
      <c r="H293" s="8">
        <f t="shared" si="42"/>
        <v>0</v>
      </c>
      <c r="I293" s="14">
        <f t="shared" si="39"/>
        <v>0</v>
      </c>
      <c r="J293" s="8">
        <f t="shared" si="43"/>
        <v>0</v>
      </c>
      <c r="K293" s="14">
        <f t="shared" si="40"/>
        <v>0</v>
      </c>
      <c r="L293" s="8">
        <f t="shared" si="44"/>
        <v>0</v>
      </c>
      <c r="M293" s="14">
        <f t="shared" si="41"/>
        <v>0</v>
      </c>
    </row>
    <row r="294" spans="1:13" x14ac:dyDescent="0.25">
      <c r="A294" s="6" t="s">
        <v>16</v>
      </c>
      <c r="B294" s="6" t="s">
        <v>79</v>
      </c>
      <c r="C294" s="8">
        <v>1</v>
      </c>
      <c r="D294" s="8">
        <v>4</v>
      </c>
      <c r="E294" s="8">
        <v>0</v>
      </c>
      <c r="F294" s="8">
        <v>0</v>
      </c>
      <c r="H294" s="8">
        <f t="shared" si="42"/>
        <v>-4</v>
      </c>
      <c r="I294" s="14">
        <f t="shared" si="39"/>
        <v>-1</v>
      </c>
      <c r="J294" s="8">
        <f t="shared" si="43"/>
        <v>0</v>
      </c>
      <c r="K294" s="14">
        <f t="shared" si="40"/>
        <v>0</v>
      </c>
      <c r="L294" s="8">
        <f t="shared" si="44"/>
        <v>-4</v>
      </c>
      <c r="M294" s="14">
        <f t="shared" si="41"/>
        <v>-1</v>
      </c>
    </row>
    <row r="295" spans="1:13" x14ac:dyDescent="0.25">
      <c r="A295" s="6" t="s">
        <v>16</v>
      </c>
      <c r="B295" s="6" t="s">
        <v>80</v>
      </c>
      <c r="C295" s="8">
        <v>0</v>
      </c>
      <c r="D295" s="8">
        <v>0</v>
      </c>
      <c r="E295" s="8">
        <v>0</v>
      </c>
      <c r="F295" s="8">
        <v>0</v>
      </c>
      <c r="H295" s="8">
        <f t="shared" si="42"/>
        <v>0</v>
      </c>
      <c r="I295" s="14">
        <f t="shared" si="39"/>
        <v>0</v>
      </c>
      <c r="J295" s="8">
        <f t="shared" si="43"/>
        <v>0</v>
      </c>
      <c r="K295" s="14">
        <f t="shared" si="40"/>
        <v>0</v>
      </c>
      <c r="L295" s="8">
        <f t="shared" si="44"/>
        <v>0</v>
      </c>
      <c r="M295" s="14">
        <f t="shared" si="41"/>
        <v>0</v>
      </c>
    </row>
    <row r="296" spans="1:13" x14ac:dyDescent="0.25">
      <c r="A296" s="18" t="s">
        <v>16</v>
      </c>
      <c r="B296" s="24" t="s">
        <v>85</v>
      </c>
      <c r="C296" s="8">
        <f>SUM(C238:C295)</f>
        <v>18189</v>
      </c>
      <c r="D296" s="20">
        <f>SUM(D238:D295)</f>
        <v>16848</v>
      </c>
      <c r="E296" s="20">
        <f>SUM(E238:E295)</f>
        <v>14336</v>
      </c>
      <c r="F296" s="20">
        <f>SUM(F238:F295)</f>
        <v>8809</v>
      </c>
      <c r="G296" s="19"/>
      <c r="H296" s="23">
        <f t="shared" si="42"/>
        <v>-2512</v>
      </c>
      <c r="I296" s="21">
        <f t="shared" si="39"/>
        <v>-0.14909781576448244</v>
      </c>
      <c r="J296" s="23">
        <f t="shared" si="43"/>
        <v>-5527</v>
      </c>
      <c r="K296" s="21">
        <f t="shared" si="40"/>
        <v>-0.38553292410714285</v>
      </c>
      <c r="L296" s="23">
        <f t="shared" si="44"/>
        <v>-8039</v>
      </c>
      <c r="M296" s="21">
        <f t="shared" si="41"/>
        <v>-0.47714862298195632</v>
      </c>
    </row>
    <row r="297" spans="1:13" x14ac:dyDescent="0.25">
      <c r="C297" s="8"/>
      <c r="D297" s="8"/>
      <c r="E297" s="8"/>
      <c r="F297" s="8"/>
    </row>
    <row r="298" spans="1:13" x14ac:dyDescent="0.25">
      <c r="A298" s="6" t="s">
        <v>17</v>
      </c>
      <c r="B298" s="6" t="s">
        <v>24</v>
      </c>
      <c r="C298" s="8">
        <v>694</v>
      </c>
      <c r="D298" s="8">
        <v>733</v>
      </c>
      <c r="E298" s="8">
        <v>532</v>
      </c>
      <c r="F298" s="8">
        <v>623</v>
      </c>
      <c r="H298" s="8">
        <f t="shared" ref="H298:H329" si="45">E298-D298</f>
        <v>-201</v>
      </c>
      <c r="I298" s="14">
        <f>IF(D298&gt;0, H298/D298, 0)</f>
        <v>-0.27421555252387447</v>
      </c>
      <c r="J298" s="8">
        <f t="shared" ref="J298:J329" si="46">F298-E298</f>
        <v>91</v>
      </c>
      <c r="K298" s="14">
        <f>IF(E298&gt;0, J298/E298, 0)</f>
        <v>0.17105263157894737</v>
      </c>
      <c r="L298" s="8">
        <f t="shared" ref="L298:L329" si="47">F298-D298</f>
        <v>-110</v>
      </c>
      <c r="M298" s="14">
        <f>IF(D298&gt;0, L298/D298, 0)</f>
        <v>-0.15006821282401092</v>
      </c>
    </row>
    <row r="299" spans="1:13" x14ac:dyDescent="0.25">
      <c r="A299" s="6" t="s">
        <v>17</v>
      </c>
      <c r="B299" s="6" t="s">
        <v>25</v>
      </c>
      <c r="C299" s="8">
        <v>258</v>
      </c>
      <c r="D299" s="8">
        <v>594</v>
      </c>
      <c r="E299" s="8">
        <v>2</v>
      </c>
      <c r="F299" s="8">
        <v>110</v>
      </c>
      <c r="H299" s="8">
        <f t="shared" si="45"/>
        <v>-592</v>
      </c>
      <c r="I299" s="14">
        <f t="shared" ref="I299:I355" si="48">IF(D299&gt;0, H299/D299, 0)</f>
        <v>-0.99663299663299665</v>
      </c>
      <c r="J299" s="8">
        <f t="shared" si="46"/>
        <v>108</v>
      </c>
      <c r="K299" s="14">
        <f t="shared" ref="K299:K355" si="49">IF(E299&gt;0, J299/E299, 0)</f>
        <v>54</v>
      </c>
      <c r="L299" s="8">
        <f t="shared" si="47"/>
        <v>-484</v>
      </c>
      <c r="M299" s="14">
        <f t="shared" ref="M299:M355" si="50">IF(D299&gt;0, L299/D299, 0)</f>
        <v>-0.81481481481481477</v>
      </c>
    </row>
    <row r="300" spans="1:13" x14ac:dyDescent="0.25">
      <c r="A300" s="6" t="s">
        <v>17</v>
      </c>
      <c r="B300" s="6" t="s">
        <v>26</v>
      </c>
      <c r="C300" s="8">
        <v>2060</v>
      </c>
      <c r="D300" s="8">
        <v>2230</v>
      </c>
      <c r="E300" s="8">
        <v>1873</v>
      </c>
      <c r="F300" s="8">
        <v>1521</v>
      </c>
      <c r="H300" s="8">
        <f t="shared" si="45"/>
        <v>-357</v>
      </c>
      <c r="I300" s="14">
        <f t="shared" si="48"/>
        <v>-0.1600896860986547</v>
      </c>
      <c r="J300" s="8">
        <f t="shared" si="46"/>
        <v>-352</v>
      </c>
      <c r="K300" s="14">
        <f t="shared" si="49"/>
        <v>-0.18793379604911906</v>
      </c>
      <c r="L300" s="8">
        <f t="shared" si="47"/>
        <v>-709</v>
      </c>
      <c r="M300" s="14">
        <f t="shared" si="50"/>
        <v>-0.31793721973094169</v>
      </c>
    </row>
    <row r="301" spans="1:13" x14ac:dyDescent="0.25">
      <c r="A301" s="6" t="s">
        <v>17</v>
      </c>
      <c r="B301" s="6" t="s">
        <v>27</v>
      </c>
      <c r="C301" s="8">
        <v>356</v>
      </c>
      <c r="D301" s="8">
        <v>572</v>
      </c>
      <c r="E301" s="8">
        <v>595</v>
      </c>
      <c r="F301" s="8">
        <v>463</v>
      </c>
      <c r="H301" s="8">
        <f t="shared" si="45"/>
        <v>23</v>
      </c>
      <c r="I301" s="14">
        <f t="shared" si="48"/>
        <v>4.0209790209790208E-2</v>
      </c>
      <c r="J301" s="8">
        <f t="shared" si="46"/>
        <v>-132</v>
      </c>
      <c r="K301" s="14">
        <f t="shared" si="49"/>
        <v>-0.22184873949579831</v>
      </c>
      <c r="L301" s="8">
        <f t="shared" si="47"/>
        <v>-109</v>
      </c>
      <c r="M301" s="14">
        <f t="shared" si="50"/>
        <v>-0.19055944055944055</v>
      </c>
    </row>
    <row r="302" spans="1:13" x14ac:dyDescent="0.25">
      <c r="A302" s="6" t="s">
        <v>17</v>
      </c>
      <c r="B302" s="6" t="s">
        <v>28</v>
      </c>
      <c r="C302" s="8">
        <v>13430</v>
      </c>
      <c r="D302" s="8">
        <v>13800</v>
      </c>
      <c r="E302" s="8">
        <v>11636</v>
      </c>
      <c r="F302" s="8">
        <v>6746</v>
      </c>
      <c r="H302" s="8">
        <f t="shared" si="45"/>
        <v>-2164</v>
      </c>
      <c r="I302" s="14">
        <f t="shared" si="48"/>
        <v>-0.15681159420289856</v>
      </c>
      <c r="J302" s="8">
        <f t="shared" si="46"/>
        <v>-4890</v>
      </c>
      <c r="K302" s="14">
        <f t="shared" si="49"/>
        <v>-0.42024750773461672</v>
      </c>
      <c r="L302" s="8">
        <f t="shared" si="47"/>
        <v>-7054</v>
      </c>
      <c r="M302" s="14">
        <f t="shared" si="50"/>
        <v>-0.51115942028985506</v>
      </c>
    </row>
    <row r="303" spans="1:13" x14ac:dyDescent="0.25">
      <c r="A303" s="6" t="s">
        <v>17</v>
      </c>
      <c r="B303" s="6" t="s">
        <v>29</v>
      </c>
      <c r="C303" s="8">
        <v>428</v>
      </c>
      <c r="D303" s="8">
        <v>349</v>
      </c>
      <c r="E303" s="8">
        <v>280</v>
      </c>
      <c r="F303" s="8">
        <v>130</v>
      </c>
      <c r="H303" s="8">
        <f t="shared" si="45"/>
        <v>-69</v>
      </c>
      <c r="I303" s="14">
        <f t="shared" si="48"/>
        <v>-0.19770773638968481</v>
      </c>
      <c r="J303" s="8">
        <f t="shared" si="46"/>
        <v>-150</v>
      </c>
      <c r="K303" s="14">
        <f t="shared" si="49"/>
        <v>-0.5357142857142857</v>
      </c>
      <c r="L303" s="8">
        <f t="shared" si="47"/>
        <v>-219</v>
      </c>
      <c r="M303" s="14">
        <f t="shared" si="50"/>
        <v>-0.6275071633237822</v>
      </c>
    </row>
    <row r="304" spans="1:13" x14ac:dyDescent="0.25">
      <c r="A304" s="6" t="s">
        <v>17</v>
      </c>
      <c r="B304" s="6" t="s">
        <v>30</v>
      </c>
      <c r="C304" s="8">
        <v>79</v>
      </c>
      <c r="D304" s="8">
        <v>0</v>
      </c>
      <c r="E304" s="8">
        <v>70</v>
      </c>
      <c r="F304" s="8">
        <v>387</v>
      </c>
      <c r="H304" s="8">
        <f t="shared" si="45"/>
        <v>70</v>
      </c>
      <c r="I304" s="14">
        <f t="shared" si="48"/>
        <v>0</v>
      </c>
      <c r="J304" s="8">
        <f t="shared" si="46"/>
        <v>317</v>
      </c>
      <c r="K304" s="14">
        <f t="shared" si="49"/>
        <v>4.5285714285714285</v>
      </c>
      <c r="L304" s="8">
        <f t="shared" si="47"/>
        <v>387</v>
      </c>
      <c r="M304" s="14">
        <f t="shared" si="50"/>
        <v>0</v>
      </c>
    </row>
    <row r="305" spans="1:13" x14ac:dyDescent="0.25">
      <c r="A305" s="6" t="s">
        <v>17</v>
      </c>
      <c r="B305" s="6" t="s">
        <v>31</v>
      </c>
      <c r="C305" s="8">
        <v>75</v>
      </c>
      <c r="D305" s="8">
        <v>73</v>
      </c>
      <c r="E305" s="8">
        <v>51</v>
      </c>
      <c r="F305" s="8">
        <v>45</v>
      </c>
      <c r="H305" s="8">
        <f t="shared" si="45"/>
        <v>-22</v>
      </c>
      <c r="I305" s="14">
        <f t="shared" si="48"/>
        <v>-0.30136986301369861</v>
      </c>
      <c r="J305" s="8">
        <f t="shared" si="46"/>
        <v>-6</v>
      </c>
      <c r="K305" s="14">
        <f t="shared" si="49"/>
        <v>-0.11764705882352941</v>
      </c>
      <c r="L305" s="8">
        <f t="shared" si="47"/>
        <v>-28</v>
      </c>
      <c r="M305" s="14">
        <f t="shared" si="50"/>
        <v>-0.38356164383561642</v>
      </c>
    </row>
    <row r="306" spans="1:13" x14ac:dyDescent="0.25">
      <c r="A306" s="6" t="s">
        <v>17</v>
      </c>
      <c r="B306" s="6" t="s">
        <v>32</v>
      </c>
      <c r="C306" s="8">
        <v>0</v>
      </c>
      <c r="D306" s="8">
        <v>0</v>
      </c>
      <c r="E306" s="8">
        <v>0</v>
      </c>
      <c r="F306" s="8">
        <v>0</v>
      </c>
      <c r="H306" s="8">
        <f t="shared" si="45"/>
        <v>0</v>
      </c>
      <c r="I306" s="14">
        <f t="shared" si="48"/>
        <v>0</v>
      </c>
      <c r="J306" s="8">
        <f t="shared" si="46"/>
        <v>0</v>
      </c>
      <c r="K306" s="14">
        <f t="shared" si="49"/>
        <v>0</v>
      </c>
      <c r="L306" s="8">
        <f t="shared" si="47"/>
        <v>0</v>
      </c>
      <c r="M306" s="14">
        <f t="shared" si="50"/>
        <v>0</v>
      </c>
    </row>
    <row r="307" spans="1:13" x14ac:dyDescent="0.25">
      <c r="A307" s="6" t="s">
        <v>17</v>
      </c>
      <c r="B307" s="6" t="s">
        <v>33</v>
      </c>
      <c r="C307" s="8">
        <v>2486</v>
      </c>
      <c r="D307" s="8">
        <v>4550</v>
      </c>
      <c r="E307" s="8">
        <v>4325</v>
      </c>
      <c r="F307" s="8">
        <v>461</v>
      </c>
      <c r="H307" s="8">
        <f t="shared" si="45"/>
        <v>-225</v>
      </c>
      <c r="I307" s="14">
        <f t="shared" si="48"/>
        <v>-4.9450549450549448E-2</v>
      </c>
      <c r="J307" s="8">
        <f t="shared" si="46"/>
        <v>-3864</v>
      </c>
      <c r="K307" s="14">
        <f t="shared" si="49"/>
        <v>-0.89341040462427745</v>
      </c>
      <c r="L307" s="8">
        <f t="shared" si="47"/>
        <v>-4089</v>
      </c>
      <c r="M307" s="14">
        <f t="shared" si="50"/>
        <v>-0.89868131868131873</v>
      </c>
    </row>
    <row r="308" spans="1:13" x14ac:dyDescent="0.25">
      <c r="A308" s="6" t="s">
        <v>17</v>
      </c>
      <c r="B308" s="6" t="s">
        <v>34</v>
      </c>
      <c r="C308" s="8">
        <v>1</v>
      </c>
      <c r="D308" s="8">
        <v>3</v>
      </c>
      <c r="E308" s="8">
        <v>1</v>
      </c>
      <c r="F308" s="8">
        <v>0</v>
      </c>
      <c r="H308" s="8">
        <f t="shared" si="45"/>
        <v>-2</v>
      </c>
      <c r="I308" s="14">
        <f t="shared" si="48"/>
        <v>-0.66666666666666663</v>
      </c>
      <c r="J308" s="8">
        <f t="shared" si="46"/>
        <v>-1</v>
      </c>
      <c r="K308" s="14">
        <f t="shared" si="49"/>
        <v>-1</v>
      </c>
      <c r="L308" s="8">
        <f t="shared" si="47"/>
        <v>-3</v>
      </c>
      <c r="M308" s="14">
        <f t="shared" si="50"/>
        <v>-1</v>
      </c>
    </row>
    <row r="309" spans="1:13" x14ac:dyDescent="0.25">
      <c r="A309" s="6" t="s">
        <v>17</v>
      </c>
      <c r="B309" s="6" t="s">
        <v>35</v>
      </c>
      <c r="C309" s="8">
        <v>139</v>
      </c>
      <c r="D309" s="8">
        <v>119</v>
      </c>
      <c r="E309" s="8">
        <v>74</v>
      </c>
      <c r="F309" s="8">
        <v>7</v>
      </c>
      <c r="H309" s="8">
        <f t="shared" si="45"/>
        <v>-45</v>
      </c>
      <c r="I309" s="14">
        <f t="shared" si="48"/>
        <v>-0.37815126050420167</v>
      </c>
      <c r="J309" s="8">
        <f t="shared" si="46"/>
        <v>-67</v>
      </c>
      <c r="K309" s="14">
        <f t="shared" si="49"/>
        <v>-0.90540540540540537</v>
      </c>
      <c r="L309" s="8">
        <f t="shared" si="47"/>
        <v>-112</v>
      </c>
      <c r="M309" s="14">
        <f t="shared" si="50"/>
        <v>-0.94117647058823528</v>
      </c>
    </row>
    <row r="310" spans="1:13" x14ac:dyDescent="0.25">
      <c r="A310" s="6" t="s">
        <v>17</v>
      </c>
      <c r="B310" s="6" t="s">
        <v>36</v>
      </c>
      <c r="C310" s="8">
        <v>837</v>
      </c>
      <c r="D310" s="8">
        <v>1240</v>
      </c>
      <c r="E310" s="8">
        <v>808</v>
      </c>
      <c r="F310" s="8">
        <v>551</v>
      </c>
      <c r="H310" s="8">
        <f t="shared" si="45"/>
        <v>-432</v>
      </c>
      <c r="I310" s="14">
        <f t="shared" si="48"/>
        <v>-0.34838709677419355</v>
      </c>
      <c r="J310" s="8">
        <f t="shared" si="46"/>
        <v>-257</v>
      </c>
      <c r="K310" s="14">
        <f t="shared" si="49"/>
        <v>-0.31806930693069307</v>
      </c>
      <c r="L310" s="8">
        <f t="shared" si="47"/>
        <v>-689</v>
      </c>
      <c r="M310" s="14">
        <f t="shared" si="50"/>
        <v>-0.5556451612903226</v>
      </c>
    </row>
    <row r="311" spans="1:13" x14ac:dyDescent="0.25">
      <c r="A311" s="6" t="s">
        <v>17</v>
      </c>
      <c r="B311" s="6" t="s">
        <v>37</v>
      </c>
      <c r="C311" s="8">
        <v>1003</v>
      </c>
      <c r="D311" s="8">
        <v>714</v>
      </c>
      <c r="E311" s="8">
        <v>527</v>
      </c>
      <c r="F311" s="8">
        <v>447</v>
      </c>
      <c r="H311" s="8">
        <f t="shared" si="45"/>
        <v>-187</v>
      </c>
      <c r="I311" s="14">
        <f t="shared" si="48"/>
        <v>-0.26190476190476192</v>
      </c>
      <c r="J311" s="8">
        <f t="shared" si="46"/>
        <v>-80</v>
      </c>
      <c r="K311" s="14">
        <f t="shared" si="49"/>
        <v>-0.15180265654648956</v>
      </c>
      <c r="L311" s="8">
        <f t="shared" si="47"/>
        <v>-267</v>
      </c>
      <c r="M311" s="14">
        <f t="shared" si="50"/>
        <v>-0.37394957983193278</v>
      </c>
    </row>
    <row r="312" spans="1:13" x14ac:dyDescent="0.25">
      <c r="A312" s="6" t="s">
        <v>17</v>
      </c>
      <c r="B312" s="6" t="s">
        <v>38</v>
      </c>
      <c r="C312" s="8">
        <v>235</v>
      </c>
      <c r="D312" s="8">
        <v>141</v>
      </c>
      <c r="E312" s="8">
        <v>137</v>
      </c>
      <c r="F312" s="8">
        <v>176</v>
      </c>
      <c r="H312" s="8">
        <f t="shared" si="45"/>
        <v>-4</v>
      </c>
      <c r="I312" s="14">
        <f t="shared" si="48"/>
        <v>-2.8368794326241134E-2</v>
      </c>
      <c r="J312" s="8">
        <f t="shared" si="46"/>
        <v>39</v>
      </c>
      <c r="K312" s="14">
        <f t="shared" si="49"/>
        <v>0.28467153284671531</v>
      </c>
      <c r="L312" s="8">
        <f t="shared" si="47"/>
        <v>35</v>
      </c>
      <c r="M312" s="14">
        <f t="shared" si="50"/>
        <v>0.24822695035460993</v>
      </c>
    </row>
    <row r="313" spans="1:13" x14ac:dyDescent="0.25">
      <c r="A313" s="6" t="s">
        <v>17</v>
      </c>
      <c r="B313" s="6" t="s">
        <v>39</v>
      </c>
      <c r="C313" s="8">
        <v>11</v>
      </c>
      <c r="D313" s="8">
        <v>1</v>
      </c>
      <c r="E313" s="8">
        <v>0</v>
      </c>
      <c r="F313" s="8">
        <v>535</v>
      </c>
      <c r="H313" s="8">
        <f t="shared" si="45"/>
        <v>-1</v>
      </c>
      <c r="I313" s="14">
        <f t="shared" si="48"/>
        <v>-1</v>
      </c>
      <c r="J313" s="8">
        <f t="shared" si="46"/>
        <v>535</v>
      </c>
      <c r="K313" s="14">
        <f t="shared" si="49"/>
        <v>0</v>
      </c>
      <c r="L313" s="8">
        <f t="shared" si="47"/>
        <v>534</v>
      </c>
      <c r="M313" s="14">
        <f t="shared" si="50"/>
        <v>534</v>
      </c>
    </row>
    <row r="314" spans="1:13" x14ac:dyDescent="0.25">
      <c r="A314" s="6" t="s">
        <v>17</v>
      </c>
      <c r="B314" s="6" t="s">
        <v>40</v>
      </c>
      <c r="C314" s="8">
        <v>4257</v>
      </c>
      <c r="D314" s="8">
        <v>3288</v>
      </c>
      <c r="E314" s="8">
        <v>2001</v>
      </c>
      <c r="F314" s="8">
        <v>1428</v>
      </c>
      <c r="H314" s="8">
        <f t="shared" si="45"/>
        <v>-1287</v>
      </c>
      <c r="I314" s="14">
        <f t="shared" si="48"/>
        <v>-0.39142335766423358</v>
      </c>
      <c r="J314" s="8">
        <f t="shared" si="46"/>
        <v>-573</v>
      </c>
      <c r="K314" s="14">
        <f t="shared" si="49"/>
        <v>-0.28635682158920539</v>
      </c>
      <c r="L314" s="8">
        <f t="shared" si="47"/>
        <v>-1860</v>
      </c>
      <c r="M314" s="14">
        <f t="shared" si="50"/>
        <v>-0.56569343065693434</v>
      </c>
    </row>
    <row r="315" spans="1:13" x14ac:dyDescent="0.25">
      <c r="A315" s="6" t="s">
        <v>17</v>
      </c>
      <c r="B315" s="6" t="s">
        <v>41</v>
      </c>
      <c r="C315" s="8">
        <v>388</v>
      </c>
      <c r="D315" s="8">
        <v>594</v>
      </c>
      <c r="E315" s="8">
        <v>456</v>
      </c>
      <c r="F315" s="8">
        <v>376</v>
      </c>
      <c r="H315" s="8">
        <f t="shared" si="45"/>
        <v>-138</v>
      </c>
      <c r="I315" s="14">
        <f t="shared" si="48"/>
        <v>-0.23232323232323232</v>
      </c>
      <c r="J315" s="8">
        <f t="shared" si="46"/>
        <v>-80</v>
      </c>
      <c r="K315" s="14">
        <f t="shared" si="49"/>
        <v>-0.17543859649122806</v>
      </c>
      <c r="L315" s="8">
        <f t="shared" si="47"/>
        <v>-218</v>
      </c>
      <c r="M315" s="14">
        <f t="shared" si="50"/>
        <v>-0.367003367003367</v>
      </c>
    </row>
    <row r="316" spans="1:13" x14ac:dyDescent="0.25">
      <c r="A316" s="6" t="s">
        <v>17</v>
      </c>
      <c r="B316" s="6" t="s">
        <v>42</v>
      </c>
      <c r="C316" s="8">
        <v>218</v>
      </c>
      <c r="D316" s="8">
        <v>586</v>
      </c>
      <c r="E316" s="8">
        <v>631</v>
      </c>
      <c r="F316" s="8">
        <v>567</v>
      </c>
      <c r="H316" s="8">
        <f t="shared" si="45"/>
        <v>45</v>
      </c>
      <c r="I316" s="14">
        <f t="shared" si="48"/>
        <v>7.6791808873720141E-2</v>
      </c>
      <c r="J316" s="8">
        <f t="shared" si="46"/>
        <v>-64</v>
      </c>
      <c r="K316" s="14">
        <f t="shared" si="49"/>
        <v>-0.10142630744849446</v>
      </c>
      <c r="L316" s="8">
        <f t="shared" si="47"/>
        <v>-19</v>
      </c>
      <c r="M316" s="14">
        <f t="shared" si="50"/>
        <v>-3.2423208191126277E-2</v>
      </c>
    </row>
    <row r="317" spans="1:13" x14ac:dyDescent="0.25">
      <c r="A317" s="6" t="s">
        <v>17</v>
      </c>
      <c r="B317" s="6" t="s">
        <v>43</v>
      </c>
      <c r="C317" s="8">
        <v>368</v>
      </c>
      <c r="D317" s="8">
        <v>406</v>
      </c>
      <c r="E317" s="8">
        <v>334</v>
      </c>
      <c r="F317" s="8">
        <v>201</v>
      </c>
      <c r="H317" s="8">
        <f t="shared" si="45"/>
        <v>-72</v>
      </c>
      <c r="I317" s="14">
        <f t="shared" si="48"/>
        <v>-0.17733990147783252</v>
      </c>
      <c r="J317" s="8">
        <f t="shared" si="46"/>
        <v>-133</v>
      </c>
      <c r="K317" s="14">
        <f t="shared" si="49"/>
        <v>-0.39820359281437123</v>
      </c>
      <c r="L317" s="8">
        <f t="shared" si="47"/>
        <v>-205</v>
      </c>
      <c r="M317" s="14">
        <f t="shared" si="50"/>
        <v>-0.50492610837438423</v>
      </c>
    </row>
    <row r="318" spans="1:13" x14ac:dyDescent="0.25">
      <c r="A318" s="6" t="s">
        <v>17</v>
      </c>
      <c r="B318" s="6" t="s">
        <v>44</v>
      </c>
      <c r="C318" s="8">
        <v>296</v>
      </c>
      <c r="D318" s="8">
        <v>240</v>
      </c>
      <c r="E318" s="8">
        <v>169</v>
      </c>
      <c r="F318" s="8">
        <v>293</v>
      </c>
      <c r="H318" s="8">
        <f t="shared" si="45"/>
        <v>-71</v>
      </c>
      <c r="I318" s="14">
        <f t="shared" si="48"/>
        <v>-0.29583333333333334</v>
      </c>
      <c r="J318" s="8">
        <f t="shared" si="46"/>
        <v>124</v>
      </c>
      <c r="K318" s="14">
        <f t="shared" si="49"/>
        <v>0.73372781065088755</v>
      </c>
      <c r="L318" s="8">
        <f t="shared" si="47"/>
        <v>53</v>
      </c>
      <c r="M318" s="14">
        <f t="shared" si="50"/>
        <v>0.22083333333333333</v>
      </c>
    </row>
    <row r="319" spans="1:13" x14ac:dyDescent="0.25">
      <c r="A319" s="6" t="s">
        <v>17</v>
      </c>
      <c r="B319" s="6" t="s">
        <v>45</v>
      </c>
      <c r="C319" s="8">
        <v>861</v>
      </c>
      <c r="D319" s="8">
        <v>842</v>
      </c>
      <c r="E319" s="8">
        <v>731</v>
      </c>
      <c r="F319" s="8">
        <v>2846</v>
      </c>
      <c r="H319" s="8">
        <f t="shared" si="45"/>
        <v>-111</v>
      </c>
      <c r="I319" s="14">
        <f t="shared" si="48"/>
        <v>-0.13182897862232779</v>
      </c>
      <c r="J319" s="8">
        <f t="shared" si="46"/>
        <v>2115</v>
      </c>
      <c r="K319" s="14">
        <f t="shared" si="49"/>
        <v>2.8932968536251709</v>
      </c>
      <c r="L319" s="8">
        <f t="shared" si="47"/>
        <v>2004</v>
      </c>
      <c r="M319" s="14">
        <f t="shared" si="50"/>
        <v>2.3800475059382422</v>
      </c>
    </row>
    <row r="320" spans="1:13" x14ac:dyDescent="0.25">
      <c r="A320" s="6" t="s">
        <v>17</v>
      </c>
      <c r="B320" s="6" t="s">
        <v>46</v>
      </c>
      <c r="C320" s="8">
        <v>0</v>
      </c>
      <c r="D320" s="8">
        <v>0</v>
      </c>
      <c r="E320" s="8">
        <v>1686</v>
      </c>
      <c r="F320" s="8">
        <v>1305</v>
      </c>
      <c r="H320" s="8">
        <f t="shared" si="45"/>
        <v>1686</v>
      </c>
      <c r="I320" s="14">
        <f t="shared" si="48"/>
        <v>0</v>
      </c>
      <c r="J320" s="8">
        <f t="shared" si="46"/>
        <v>-381</v>
      </c>
      <c r="K320" s="14">
        <f t="shared" si="49"/>
        <v>-0.22597864768683273</v>
      </c>
      <c r="L320" s="8">
        <f t="shared" si="47"/>
        <v>1305</v>
      </c>
      <c r="M320" s="14">
        <f t="shared" si="50"/>
        <v>0</v>
      </c>
    </row>
    <row r="321" spans="1:13" x14ac:dyDescent="0.25">
      <c r="A321" s="6" t="s">
        <v>17</v>
      </c>
      <c r="B321" s="6" t="s">
        <v>47</v>
      </c>
      <c r="C321" s="8">
        <v>80</v>
      </c>
      <c r="D321" s="8">
        <v>417</v>
      </c>
      <c r="E321" s="8">
        <v>196</v>
      </c>
      <c r="F321" s="8">
        <v>107</v>
      </c>
      <c r="H321" s="8">
        <f t="shared" si="45"/>
        <v>-221</v>
      </c>
      <c r="I321" s="14">
        <f t="shared" si="48"/>
        <v>-0.52997601918465231</v>
      </c>
      <c r="J321" s="8">
        <f t="shared" si="46"/>
        <v>-89</v>
      </c>
      <c r="K321" s="14">
        <f t="shared" si="49"/>
        <v>-0.45408163265306123</v>
      </c>
      <c r="L321" s="8">
        <f t="shared" si="47"/>
        <v>-310</v>
      </c>
      <c r="M321" s="14">
        <f t="shared" si="50"/>
        <v>-0.74340527577937654</v>
      </c>
    </row>
    <row r="322" spans="1:13" x14ac:dyDescent="0.25">
      <c r="A322" s="6" t="s">
        <v>17</v>
      </c>
      <c r="B322" s="6" t="s">
        <v>48</v>
      </c>
      <c r="C322" s="8">
        <v>1881</v>
      </c>
      <c r="D322" s="8">
        <v>1838</v>
      </c>
      <c r="E322" s="8">
        <v>1239</v>
      </c>
      <c r="F322" s="8">
        <v>672</v>
      </c>
      <c r="H322" s="8">
        <f t="shared" si="45"/>
        <v>-599</v>
      </c>
      <c r="I322" s="14">
        <f t="shared" si="48"/>
        <v>-0.32589771490750818</v>
      </c>
      <c r="J322" s="8">
        <f t="shared" si="46"/>
        <v>-567</v>
      </c>
      <c r="K322" s="14">
        <f t="shared" si="49"/>
        <v>-0.4576271186440678</v>
      </c>
      <c r="L322" s="8">
        <f t="shared" si="47"/>
        <v>-1166</v>
      </c>
      <c r="M322" s="14">
        <f t="shared" si="50"/>
        <v>-0.63438520130576714</v>
      </c>
    </row>
    <row r="323" spans="1:13" x14ac:dyDescent="0.25">
      <c r="A323" s="6" t="s">
        <v>17</v>
      </c>
      <c r="B323" s="6" t="s">
        <v>49</v>
      </c>
      <c r="C323" s="8">
        <v>271</v>
      </c>
      <c r="D323" s="8">
        <v>247</v>
      </c>
      <c r="E323" s="8">
        <v>78</v>
      </c>
      <c r="F323" s="8">
        <v>46</v>
      </c>
      <c r="H323" s="8">
        <f t="shared" si="45"/>
        <v>-169</v>
      </c>
      <c r="I323" s="14">
        <f t="shared" si="48"/>
        <v>-0.68421052631578949</v>
      </c>
      <c r="J323" s="8">
        <f t="shared" si="46"/>
        <v>-32</v>
      </c>
      <c r="K323" s="14">
        <f t="shared" si="49"/>
        <v>-0.41025641025641024</v>
      </c>
      <c r="L323" s="8">
        <f t="shared" si="47"/>
        <v>-201</v>
      </c>
      <c r="M323" s="14">
        <f t="shared" si="50"/>
        <v>-0.81376518218623484</v>
      </c>
    </row>
    <row r="324" spans="1:13" x14ac:dyDescent="0.25">
      <c r="A324" s="6" t="s">
        <v>17</v>
      </c>
      <c r="B324" s="6" t="s">
        <v>50</v>
      </c>
      <c r="C324" s="8">
        <v>283</v>
      </c>
      <c r="D324" s="8">
        <v>255</v>
      </c>
      <c r="E324" s="8">
        <v>345</v>
      </c>
      <c r="F324" s="8">
        <v>261</v>
      </c>
      <c r="H324" s="8">
        <f t="shared" si="45"/>
        <v>90</v>
      </c>
      <c r="I324" s="14">
        <f t="shared" si="48"/>
        <v>0.35294117647058826</v>
      </c>
      <c r="J324" s="8">
        <f t="shared" si="46"/>
        <v>-84</v>
      </c>
      <c r="K324" s="14">
        <f t="shared" si="49"/>
        <v>-0.24347826086956523</v>
      </c>
      <c r="L324" s="8">
        <f t="shared" si="47"/>
        <v>6</v>
      </c>
      <c r="M324" s="14">
        <f t="shared" si="50"/>
        <v>2.3529411764705882E-2</v>
      </c>
    </row>
    <row r="325" spans="1:13" x14ac:dyDescent="0.25">
      <c r="A325" s="6" t="s">
        <v>17</v>
      </c>
      <c r="B325" s="6" t="s">
        <v>51</v>
      </c>
      <c r="C325" s="8">
        <v>65</v>
      </c>
      <c r="D325" s="8">
        <v>58</v>
      </c>
      <c r="E325" s="8">
        <v>108</v>
      </c>
      <c r="F325" s="8">
        <v>117</v>
      </c>
      <c r="H325" s="8">
        <f t="shared" si="45"/>
        <v>50</v>
      </c>
      <c r="I325" s="14">
        <f t="shared" si="48"/>
        <v>0.86206896551724133</v>
      </c>
      <c r="J325" s="8">
        <f t="shared" si="46"/>
        <v>9</v>
      </c>
      <c r="K325" s="14">
        <f t="shared" si="49"/>
        <v>8.3333333333333329E-2</v>
      </c>
      <c r="L325" s="8">
        <f t="shared" si="47"/>
        <v>59</v>
      </c>
      <c r="M325" s="14">
        <f t="shared" si="50"/>
        <v>1.0172413793103448</v>
      </c>
    </row>
    <row r="326" spans="1:13" x14ac:dyDescent="0.25">
      <c r="A326" s="6" t="s">
        <v>17</v>
      </c>
      <c r="B326" s="6" t="s">
        <v>52</v>
      </c>
      <c r="C326" s="8">
        <v>59</v>
      </c>
      <c r="D326" s="8">
        <v>76</v>
      </c>
      <c r="E326" s="8">
        <v>86</v>
      </c>
      <c r="F326" s="8">
        <v>100</v>
      </c>
      <c r="H326" s="8">
        <f t="shared" si="45"/>
        <v>10</v>
      </c>
      <c r="I326" s="14">
        <f t="shared" si="48"/>
        <v>0.13157894736842105</v>
      </c>
      <c r="J326" s="8">
        <f t="shared" si="46"/>
        <v>14</v>
      </c>
      <c r="K326" s="14">
        <f t="shared" si="49"/>
        <v>0.16279069767441862</v>
      </c>
      <c r="L326" s="8">
        <f t="shared" si="47"/>
        <v>24</v>
      </c>
      <c r="M326" s="14">
        <f t="shared" si="50"/>
        <v>0.31578947368421051</v>
      </c>
    </row>
    <row r="327" spans="1:13" x14ac:dyDescent="0.25">
      <c r="A327" s="6" t="s">
        <v>17</v>
      </c>
      <c r="B327" s="6" t="s">
        <v>53</v>
      </c>
      <c r="C327" s="8">
        <v>310</v>
      </c>
      <c r="D327" s="8">
        <v>220</v>
      </c>
      <c r="E327" s="8">
        <v>277</v>
      </c>
      <c r="F327" s="8">
        <v>272</v>
      </c>
      <c r="H327" s="8">
        <f t="shared" si="45"/>
        <v>57</v>
      </c>
      <c r="I327" s="14">
        <f t="shared" si="48"/>
        <v>0.25909090909090909</v>
      </c>
      <c r="J327" s="8">
        <f t="shared" si="46"/>
        <v>-5</v>
      </c>
      <c r="K327" s="14">
        <f t="shared" si="49"/>
        <v>-1.8050541516245487E-2</v>
      </c>
      <c r="L327" s="8">
        <f t="shared" si="47"/>
        <v>52</v>
      </c>
      <c r="M327" s="14">
        <f t="shared" si="50"/>
        <v>0.23636363636363636</v>
      </c>
    </row>
    <row r="328" spans="1:13" x14ac:dyDescent="0.25">
      <c r="A328" s="6" t="s">
        <v>17</v>
      </c>
      <c r="B328" s="6" t="s">
        <v>54</v>
      </c>
      <c r="C328" s="8">
        <v>740</v>
      </c>
      <c r="D328" s="8">
        <v>599</v>
      </c>
      <c r="E328" s="8">
        <v>624</v>
      </c>
      <c r="F328" s="8">
        <v>501</v>
      </c>
      <c r="H328" s="8">
        <f t="shared" si="45"/>
        <v>25</v>
      </c>
      <c r="I328" s="14">
        <f t="shared" si="48"/>
        <v>4.1736227045075125E-2</v>
      </c>
      <c r="J328" s="8">
        <f t="shared" si="46"/>
        <v>-123</v>
      </c>
      <c r="K328" s="14">
        <f t="shared" si="49"/>
        <v>-0.19711538461538461</v>
      </c>
      <c r="L328" s="8">
        <f t="shared" si="47"/>
        <v>-98</v>
      </c>
      <c r="M328" s="14">
        <f t="shared" si="50"/>
        <v>-0.1636060100166945</v>
      </c>
    </row>
    <row r="329" spans="1:13" x14ac:dyDescent="0.25">
      <c r="A329" s="6" t="s">
        <v>17</v>
      </c>
      <c r="B329" s="6" t="s">
        <v>55</v>
      </c>
      <c r="C329" s="8">
        <v>0</v>
      </c>
      <c r="D329" s="8">
        <v>0</v>
      </c>
      <c r="E329" s="8">
        <v>0</v>
      </c>
      <c r="F329" s="8">
        <v>0</v>
      </c>
      <c r="H329" s="8">
        <f t="shared" si="45"/>
        <v>0</v>
      </c>
      <c r="I329" s="14">
        <f t="shared" si="48"/>
        <v>0</v>
      </c>
      <c r="J329" s="8">
        <f t="shared" si="46"/>
        <v>0</v>
      </c>
      <c r="K329" s="14">
        <f t="shared" si="49"/>
        <v>0</v>
      </c>
      <c r="L329" s="8">
        <f t="shared" si="47"/>
        <v>0</v>
      </c>
      <c r="M329" s="14">
        <f t="shared" si="50"/>
        <v>0</v>
      </c>
    </row>
    <row r="330" spans="1:13" x14ac:dyDescent="0.25">
      <c r="A330" s="6" t="s">
        <v>17</v>
      </c>
      <c r="B330" s="6" t="s">
        <v>56</v>
      </c>
      <c r="C330" s="8">
        <v>2906</v>
      </c>
      <c r="D330" s="8">
        <v>2236</v>
      </c>
      <c r="E330" s="8">
        <v>1361</v>
      </c>
      <c r="F330" s="8">
        <v>636</v>
      </c>
      <c r="H330" s="8">
        <f t="shared" ref="H330:H355" si="51">E330-D330</f>
        <v>-875</v>
      </c>
      <c r="I330" s="14">
        <f t="shared" si="48"/>
        <v>-0.39132379248658317</v>
      </c>
      <c r="J330" s="8">
        <f t="shared" ref="J330:J355" si="52">F330-E330</f>
        <v>-725</v>
      </c>
      <c r="K330" s="14">
        <f t="shared" si="49"/>
        <v>-0.53269654665686994</v>
      </c>
      <c r="L330" s="8">
        <f t="shared" ref="L330:L355" si="53">F330-D330</f>
        <v>-1600</v>
      </c>
      <c r="M330" s="14">
        <f t="shared" si="50"/>
        <v>-0.7155635062611807</v>
      </c>
    </row>
    <row r="331" spans="1:13" x14ac:dyDescent="0.25">
      <c r="A331" s="6" t="s">
        <v>17</v>
      </c>
      <c r="B331" s="6" t="s">
        <v>57</v>
      </c>
      <c r="C331" s="8">
        <v>375</v>
      </c>
      <c r="D331" s="8">
        <v>426</v>
      </c>
      <c r="E331" s="8">
        <v>321</v>
      </c>
      <c r="F331" s="8">
        <v>296</v>
      </c>
      <c r="H331" s="8">
        <f t="shared" si="51"/>
        <v>-105</v>
      </c>
      <c r="I331" s="14">
        <f t="shared" si="48"/>
        <v>-0.24647887323943662</v>
      </c>
      <c r="J331" s="8">
        <f t="shared" si="52"/>
        <v>-25</v>
      </c>
      <c r="K331" s="14">
        <f t="shared" si="49"/>
        <v>-7.7881619937694699E-2</v>
      </c>
      <c r="L331" s="8">
        <f t="shared" si="53"/>
        <v>-130</v>
      </c>
      <c r="M331" s="14">
        <f t="shared" si="50"/>
        <v>-0.30516431924882631</v>
      </c>
    </row>
    <row r="332" spans="1:13" x14ac:dyDescent="0.25">
      <c r="A332" s="6" t="s">
        <v>17</v>
      </c>
      <c r="B332" s="6" t="s">
        <v>58</v>
      </c>
      <c r="C332" s="8">
        <v>24</v>
      </c>
      <c r="D332" s="8">
        <v>232</v>
      </c>
      <c r="E332" s="8">
        <v>396</v>
      </c>
      <c r="F332" s="8">
        <v>280</v>
      </c>
      <c r="H332" s="8">
        <f t="shared" si="51"/>
        <v>164</v>
      </c>
      <c r="I332" s="14">
        <f t="shared" si="48"/>
        <v>0.7068965517241379</v>
      </c>
      <c r="J332" s="8">
        <f t="shared" si="52"/>
        <v>-116</v>
      </c>
      <c r="K332" s="14">
        <f t="shared" si="49"/>
        <v>-0.29292929292929293</v>
      </c>
      <c r="L332" s="8">
        <f t="shared" si="53"/>
        <v>48</v>
      </c>
      <c r="M332" s="14">
        <f t="shared" si="50"/>
        <v>0.20689655172413793</v>
      </c>
    </row>
    <row r="333" spans="1:13" x14ac:dyDescent="0.25">
      <c r="A333" s="6" t="s">
        <v>17</v>
      </c>
      <c r="B333" s="6" t="s">
        <v>59</v>
      </c>
      <c r="C333" s="8">
        <v>255</v>
      </c>
      <c r="D333" s="8">
        <v>216</v>
      </c>
      <c r="E333" s="8">
        <v>232</v>
      </c>
      <c r="F333" s="8">
        <v>162</v>
      </c>
      <c r="H333" s="8">
        <f t="shared" si="51"/>
        <v>16</v>
      </c>
      <c r="I333" s="14">
        <f t="shared" si="48"/>
        <v>7.407407407407407E-2</v>
      </c>
      <c r="J333" s="8">
        <f t="shared" si="52"/>
        <v>-70</v>
      </c>
      <c r="K333" s="14">
        <f t="shared" si="49"/>
        <v>-0.30172413793103448</v>
      </c>
      <c r="L333" s="8">
        <f t="shared" si="53"/>
        <v>-54</v>
      </c>
      <c r="M333" s="14">
        <f t="shared" si="50"/>
        <v>-0.25</v>
      </c>
    </row>
    <row r="334" spans="1:13" x14ac:dyDescent="0.25">
      <c r="A334" s="6" t="s">
        <v>17</v>
      </c>
      <c r="B334" s="6" t="s">
        <v>60</v>
      </c>
      <c r="C334" s="8">
        <v>550</v>
      </c>
      <c r="D334" s="8">
        <v>484</v>
      </c>
      <c r="E334" s="8">
        <v>387</v>
      </c>
      <c r="F334" s="8">
        <v>253</v>
      </c>
      <c r="H334" s="8">
        <f t="shared" si="51"/>
        <v>-97</v>
      </c>
      <c r="I334" s="14">
        <f t="shared" si="48"/>
        <v>-0.20041322314049587</v>
      </c>
      <c r="J334" s="8">
        <f t="shared" si="52"/>
        <v>-134</v>
      </c>
      <c r="K334" s="14">
        <f t="shared" si="49"/>
        <v>-0.34625322997416019</v>
      </c>
      <c r="L334" s="8">
        <f t="shared" si="53"/>
        <v>-231</v>
      </c>
      <c r="M334" s="14">
        <f t="shared" si="50"/>
        <v>-0.47727272727272729</v>
      </c>
    </row>
    <row r="335" spans="1:13" x14ac:dyDescent="0.25">
      <c r="A335" s="6" t="s">
        <v>17</v>
      </c>
      <c r="B335" s="6" t="s">
        <v>61</v>
      </c>
      <c r="C335" s="8">
        <v>3630</v>
      </c>
      <c r="D335" s="8">
        <v>2777</v>
      </c>
      <c r="E335" s="8">
        <v>2529</v>
      </c>
      <c r="F335" s="8">
        <v>1955</v>
      </c>
      <c r="H335" s="8">
        <f t="shared" si="51"/>
        <v>-248</v>
      </c>
      <c r="I335" s="14">
        <f t="shared" si="48"/>
        <v>-8.9305005401512427E-2</v>
      </c>
      <c r="J335" s="8">
        <f t="shared" si="52"/>
        <v>-574</v>
      </c>
      <c r="K335" s="14">
        <f t="shared" si="49"/>
        <v>-0.22696718070383551</v>
      </c>
      <c r="L335" s="8">
        <f t="shared" si="53"/>
        <v>-822</v>
      </c>
      <c r="M335" s="14">
        <f t="shared" si="50"/>
        <v>-0.29600288080662585</v>
      </c>
    </row>
    <row r="336" spans="1:13" x14ac:dyDescent="0.25">
      <c r="A336" s="6" t="s">
        <v>17</v>
      </c>
      <c r="B336" s="6" t="s">
        <v>62</v>
      </c>
      <c r="C336" s="8">
        <v>177</v>
      </c>
      <c r="D336" s="8">
        <v>410</v>
      </c>
      <c r="E336" s="8">
        <v>1</v>
      </c>
      <c r="F336" s="8">
        <v>164</v>
      </c>
      <c r="H336" s="8">
        <f t="shared" si="51"/>
        <v>-409</v>
      </c>
      <c r="I336" s="14">
        <f t="shared" si="48"/>
        <v>-0.9975609756097561</v>
      </c>
      <c r="J336" s="8">
        <f t="shared" si="52"/>
        <v>163</v>
      </c>
      <c r="K336" s="14">
        <f t="shared" si="49"/>
        <v>163</v>
      </c>
      <c r="L336" s="8">
        <f t="shared" si="53"/>
        <v>-246</v>
      </c>
      <c r="M336" s="14">
        <f t="shared" si="50"/>
        <v>-0.6</v>
      </c>
    </row>
    <row r="337" spans="1:13" x14ac:dyDescent="0.25">
      <c r="A337" s="6" t="s">
        <v>17</v>
      </c>
      <c r="B337" s="6" t="s">
        <v>63</v>
      </c>
      <c r="C337" s="8">
        <v>1096</v>
      </c>
      <c r="D337" s="8">
        <v>1349</v>
      </c>
      <c r="E337" s="8">
        <v>1838</v>
      </c>
      <c r="F337" s="8">
        <v>1075</v>
      </c>
      <c r="H337" s="8">
        <f t="shared" si="51"/>
        <v>489</v>
      </c>
      <c r="I337" s="14">
        <f t="shared" si="48"/>
        <v>0.36249073387694586</v>
      </c>
      <c r="J337" s="8">
        <f t="shared" si="52"/>
        <v>-763</v>
      </c>
      <c r="K337" s="14">
        <f t="shared" si="49"/>
        <v>-0.41512513601741025</v>
      </c>
      <c r="L337" s="8">
        <f t="shared" si="53"/>
        <v>-274</v>
      </c>
      <c r="M337" s="14">
        <f t="shared" si="50"/>
        <v>-0.20311341734618235</v>
      </c>
    </row>
    <row r="338" spans="1:13" x14ac:dyDescent="0.25">
      <c r="A338" s="6" t="s">
        <v>17</v>
      </c>
      <c r="B338" s="6" t="s">
        <v>64</v>
      </c>
      <c r="C338" s="8">
        <v>240</v>
      </c>
      <c r="D338" s="8">
        <v>316</v>
      </c>
      <c r="E338" s="8">
        <v>168</v>
      </c>
      <c r="F338" s="8">
        <v>268</v>
      </c>
      <c r="H338" s="8">
        <f t="shared" si="51"/>
        <v>-148</v>
      </c>
      <c r="I338" s="14">
        <f t="shared" si="48"/>
        <v>-0.46835443037974683</v>
      </c>
      <c r="J338" s="8">
        <f t="shared" si="52"/>
        <v>100</v>
      </c>
      <c r="K338" s="14">
        <f t="shared" si="49"/>
        <v>0.59523809523809523</v>
      </c>
      <c r="L338" s="8">
        <f t="shared" si="53"/>
        <v>-48</v>
      </c>
      <c r="M338" s="14">
        <f t="shared" si="50"/>
        <v>-0.15189873417721519</v>
      </c>
    </row>
    <row r="339" spans="1:13" x14ac:dyDescent="0.25">
      <c r="A339" s="6" t="s">
        <v>17</v>
      </c>
      <c r="B339" s="6" t="s">
        <v>65</v>
      </c>
      <c r="C339" s="8">
        <v>49</v>
      </c>
      <c r="D339" s="8">
        <v>434</v>
      </c>
      <c r="E339" s="8">
        <v>425</v>
      </c>
      <c r="F339" s="8">
        <v>252</v>
      </c>
      <c r="H339" s="8">
        <f t="shared" si="51"/>
        <v>-9</v>
      </c>
      <c r="I339" s="14">
        <f t="shared" si="48"/>
        <v>-2.0737327188940093E-2</v>
      </c>
      <c r="J339" s="8">
        <f t="shared" si="52"/>
        <v>-173</v>
      </c>
      <c r="K339" s="14">
        <f t="shared" si="49"/>
        <v>-0.40705882352941175</v>
      </c>
      <c r="L339" s="8">
        <f t="shared" si="53"/>
        <v>-182</v>
      </c>
      <c r="M339" s="14">
        <f t="shared" si="50"/>
        <v>-0.41935483870967744</v>
      </c>
    </row>
    <row r="340" spans="1:13" x14ac:dyDescent="0.25">
      <c r="A340" s="6" t="s">
        <v>17</v>
      </c>
      <c r="B340" s="6" t="s">
        <v>66</v>
      </c>
      <c r="C340" s="8">
        <v>17178</v>
      </c>
      <c r="D340" s="8">
        <v>16942</v>
      </c>
      <c r="E340" s="8">
        <v>15061</v>
      </c>
      <c r="F340" s="8">
        <v>11297</v>
      </c>
      <c r="H340" s="8">
        <f t="shared" si="51"/>
        <v>-1881</v>
      </c>
      <c r="I340" s="14">
        <f t="shared" si="48"/>
        <v>-0.11102585290992799</v>
      </c>
      <c r="J340" s="8">
        <f t="shared" si="52"/>
        <v>-3764</v>
      </c>
      <c r="K340" s="14">
        <f t="shared" si="49"/>
        <v>-0.24991700418298918</v>
      </c>
      <c r="L340" s="8">
        <f t="shared" si="53"/>
        <v>-5645</v>
      </c>
      <c r="M340" s="14">
        <f t="shared" si="50"/>
        <v>-0.33319560854680674</v>
      </c>
    </row>
    <row r="341" spans="1:13" x14ac:dyDescent="0.25">
      <c r="A341" s="6" t="s">
        <v>17</v>
      </c>
      <c r="B341" s="6" t="s">
        <v>67</v>
      </c>
      <c r="C341" s="8">
        <v>0</v>
      </c>
      <c r="D341" s="8">
        <v>1274</v>
      </c>
      <c r="E341" s="8">
        <v>2344</v>
      </c>
      <c r="F341" s="8">
        <v>1679</v>
      </c>
      <c r="H341" s="8">
        <f t="shared" si="51"/>
        <v>1070</v>
      </c>
      <c r="I341" s="14">
        <f t="shared" si="48"/>
        <v>0.83987441130298268</v>
      </c>
      <c r="J341" s="8">
        <f t="shared" si="52"/>
        <v>-665</v>
      </c>
      <c r="K341" s="14">
        <f t="shared" si="49"/>
        <v>-0.28370307167235492</v>
      </c>
      <c r="L341" s="8">
        <f t="shared" si="53"/>
        <v>405</v>
      </c>
      <c r="M341" s="14">
        <f t="shared" si="50"/>
        <v>0.31789638932496073</v>
      </c>
    </row>
    <row r="342" spans="1:13" x14ac:dyDescent="0.25">
      <c r="A342" s="6" t="s">
        <v>17</v>
      </c>
      <c r="B342" s="6" t="s">
        <v>68</v>
      </c>
      <c r="C342" s="8">
        <v>37</v>
      </c>
      <c r="D342" s="8">
        <v>54</v>
      </c>
      <c r="E342" s="8">
        <v>64</v>
      </c>
      <c r="F342" s="8">
        <v>52</v>
      </c>
      <c r="H342" s="8">
        <f t="shared" si="51"/>
        <v>10</v>
      </c>
      <c r="I342" s="14">
        <f t="shared" si="48"/>
        <v>0.18518518518518517</v>
      </c>
      <c r="J342" s="8">
        <f t="shared" si="52"/>
        <v>-12</v>
      </c>
      <c r="K342" s="14">
        <f t="shared" si="49"/>
        <v>-0.1875</v>
      </c>
      <c r="L342" s="8">
        <f t="shared" si="53"/>
        <v>-2</v>
      </c>
      <c r="M342" s="14">
        <f t="shared" si="50"/>
        <v>-3.7037037037037035E-2</v>
      </c>
    </row>
    <row r="343" spans="1:13" x14ac:dyDescent="0.25">
      <c r="A343" s="6" t="s">
        <v>17</v>
      </c>
      <c r="B343" s="6" t="s">
        <v>69</v>
      </c>
      <c r="C343" s="8">
        <v>2407</v>
      </c>
      <c r="D343" s="8">
        <v>538</v>
      </c>
      <c r="E343" s="8">
        <v>1973</v>
      </c>
      <c r="F343" s="8">
        <v>1398</v>
      </c>
      <c r="H343" s="8">
        <f t="shared" si="51"/>
        <v>1435</v>
      </c>
      <c r="I343" s="14">
        <f t="shared" si="48"/>
        <v>2.6672862453531598</v>
      </c>
      <c r="J343" s="8">
        <f t="shared" si="52"/>
        <v>-575</v>
      </c>
      <c r="K343" s="14">
        <f t="shared" si="49"/>
        <v>-0.29143436391282312</v>
      </c>
      <c r="L343" s="8">
        <f t="shared" si="53"/>
        <v>860</v>
      </c>
      <c r="M343" s="14">
        <f t="shared" si="50"/>
        <v>1.5985130111524164</v>
      </c>
    </row>
    <row r="344" spans="1:13" x14ac:dyDescent="0.25">
      <c r="A344" s="6" t="s">
        <v>17</v>
      </c>
      <c r="B344" s="6" t="s">
        <v>70</v>
      </c>
      <c r="C344" s="8">
        <v>2286</v>
      </c>
      <c r="D344" s="8">
        <v>2104</v>
      </c>
      <c r="E344" s="8">
        <v>1780</v>
      </c>
      <c r="F344" s="8">
        <v>1921</v>
      </c>
      <c r="H344" s="8">
        <f t="shared" si="51"/>
        <v>-324</v>
      </c>
      <c r="I344" s="14">
        <f t="shared" si="48"/>
        <v>-0.15399239543726237</v>
      </c>
      <c r="J344" s="8">
        <f t="shared" si="52"/>
        <v>141</v>
      </c>
      <c r="K344" s="14">
        <f t="shared" si="49"/>
        <v>7.9213483146067409E-2</v>
      </c>
      <c r="L344" s="8">
        <f t="shared" si="53"/>
        <v>-183</v>
      </c>
      <c r="M344" s="14">
        <f t="shared" si="50"/>
        <v>-8.6977186311787066E-2</v>
      </c>
    </row>
    <row r="345" spans="1:13" x14ac:dyDescent="0.25">
      <c r="A345" s="6" t="s">
        <v>17</v>
      </c>
      <c r="B345" s="6" t="s">
        <v>71</v>
      </c>
      <c r="C345" s="8">
        <v>409</v>
      </c>
      <c r="D345" s="8">
        <v>400</v>
      </c>
      <c r="E345" s="8">
        <v>24</v>
      </c>
      <c r="F345" s="8">
        <v>271</v>
      </c>
      <c r="H345" s="8">
        <f t="shared" si="51"/>
        <v>-376</v>
      </c>
      <c r="I345" s="14">
        <f t="shared" si="48"/>
        <v>-0.94</v>
      </c>
      <c r="J345" s="8">
        <f t="shared" si="52"/>
        <v>247</v>
      </c>
      <c r="K345" s="14">
        <f t="shared" si="49"/>
        <v>10.291666666666666</v>
      </c>
      <c r="L345" s="8">
        <f t="shared" si="53"/>
        <v>-129</v>
      </c>
      <c r="M345" s="14">
        <f t="shared" si="50"/>
        <v>-0.32250000000000001</v>
      </c>
    </row>
    <row r="346" spans="1:13" x14ac:dyDescent="0.25">
      <c r="A346" s="6" t="s">
        <v>17</v>
      </c>
      <c r="B346" s="6" t="s">
        <v>72</v>
      </c>
      <c r="C346" s="8">
        <v>957</v>
      </c>
      <c r="D346" s="8">
        <v>1135</v>
      </c>
      <c r="E346" s="8">
        <v>1132</v>
      </c>
      <c r="F346" s="8">
        <v>706</v>
      </c>
      <c r="H346" s="8">
        <f t="shared" si="51"/>
        <v>-3</v>
      </c>
      <c r="I346" s="14">
        <f t="shared" si="48"/>
        <v>-2.6431718061674008E-3</v>
      </c>
      <c r="J346" s="8">
        <f t="shared" si="52"/>
        <v>-426</v>
      </c>
      <c r="K346" s="14">
        <f t="shared" si="49"/>
        <v>-0.37632508833922262</v>
      </c>
      <c r="L346" s="8">
        <f t="shared" si="53"/>
        <v>-429</v>
      </c>
      <c r="M346" s="14">
        <f t="shared" si="50"/>
        <v>-0.37797356828193834</v>
      </c>
    </row>
    <row r="347" spans="1:13" x14ac:dyDescent="0.25">
      <c r="A347" s="6" t="s">
        <v>17</v>
      </c>
      <c r="B347" s="6" t="s">
        <v>73</v>
      </c>
      <c r="C347" s="8">
        <v>58</v>
      </c>
      <c r="D347" s="8">
        <v>50</v>
      </c>
      <c r="E347" s="8">
        <v>30</v>
      </c>
      <c r="F347" s="8">
        <v>32</v>
      </c>
      <c r="H347" s="8">
        <f t="shared" si="51"/>
        <v>-20</v>
      </c>
      <c r="I347" s="14">
        <f t="shared" si="48"/>
        <v>-0.4</v>
      </c>
      <c r="J347" s="8">
        <f t="shared" si="52"/>
        <v>2</v>
      </c>
      <c r="K347" s="14">
        <f t="shared" si="49"/>
        <v>6.6666666666666666E-2</v>
      </c>
      <c r="L347" s="8">
        <f t="shared" si="53"/>
        <v>-18</v>
      </c>
      <c r="M347" s="14">
        <f t="shared" si="50"/>
        <v>-0.36</v>
      </c>
    </row>
    <row r="348" spans="1:13" x14ac:dyDescent="0.25">
      <c r="A348" s="6" t="s">
        <v>17</v>
      </c>
      <c r="B348" s="6" t="s">
        <v>74</v>
      </c>
      <c r="C348" s="8">
        <v>79</v>
      </c>
      <c r="D348" s="8">
        <v>120</v>
      </c>
      <c r="E348" s="8">
        <v>118</v>
      </c>
      <c r="F348" s="8">
        <v>59</v>
      </c>
      <c r="H348" s="8">
        <f t="shared" si="51"/>
        <v>-2</v>
      </c>
      <c r="I348" s="14">
        <f t="shared" si="48"/>
        <v>-1.6666666666666666E-2</v>
      </c>
      <c r="J348" s="8">
        <f t="shared" si="52"/>
        <v>-59</v>
      </c>
      <c r="K348" s="14">
        <f t="shared" si="49"/>
        <v>-0.5</v>
      </c>
      <c r="L348" s="8">
        <f t="shared" si="53"/>
        <v>-61</v>
      </c>
      <c r="M348" s="14">
        <f t="shared" si="50"/>
        <v>-0.5083333333333333</v>
      </c>
    </row>
    <row r="349" spans="1:13" x14ac:dyDescent="0.25">
      <c r="A349" s="6" t="s">
        <v>17</v>
      </c>
      <c r="B349" s="6" t="s">
        <v>75</v>
      </c>
      <c r="C349" s="8">
        <v>220</v>
      </c>
      <c r="D349" s="8">
        <v>529</v>
      </c>
      <c r="E349" s="8">
        <v>164</v>
      </c>
      <c r="F349" s="8">
        <v>536</v>
      </c>
      <c r="H349" s="8">
        <f t="shared" si="51"/>
        <v>-365</v>
      </c>
      <c r="I349" s="14">
        <f t="shared" si="48"/>
        <v>-0.68998109640831762</v>
      </c>
      <c r="J349" s="8">
        <f t="shared" si="52"/>
        <v>372</v>
      </c>
      <c r="K349" s="14">
        <f t="shared" si="49"/>
        <v>2.2682926829268291</v>
      </c>
      <c r="L349" s="8">
        <f t="shared" si="53"/>
        <v>7</v>
      </c>
      <c r="M349" s="14">
        <f t="shared" si="50"/>
        <v>1.3232514177693762E-2</v>
      </c>
    </row>
    <row r="350" spans="1:13" x14ac:dyDescent="0.25">
      <c r="A350" s="6" t="s">
        <v>17</v>
      </c>
      <c r="B350" s="6" t="s">
        <v>76</v>
      </c>
      <c r="C350" s="8">
        <v>0</v>
      </c>
      <c r="D350" s="8">
        <v>9</v>
      </c>
      <c r="E350" s="8">
        <v>3</v>
      </c>
      <c r="F350" s="8">
        <v>0</v>
      </c>
      <c r="H350" s="8">
        <f t="shared" si="51"/>
        <v>-6</v>
      </c>
      <c r="I350" s="14">
        <f t="shared" si="48"/>
        <v>-0.66666666666666663</v>
      </c>
      <c r="J350" s="8">
        <f t="shared" si="52"/>
        <v>-3</v>
      </c>
      <c r="K350" s="14">
        <f t="shared" si="49"/>
        <v>-1</v>
      </c>
      <c r="L350" s="8">
        <f t="shared" si="53"/>
        <v>-9</v>
      </c>
      <c r="M350" s="14">
        <f t="shared" si="50"/>
        <v>-1</v>
      </c>
    </row>
    <row r="351" spans="1:13" x14ac:dyDescent="0.25">
      <c r="A351" s="6" t="s">
        <v>17</v>
      </c>
      <c r="B351" s="6" t="s">
        <v>77</v>
      </c>
      <c r="C351" s="8">
        <v>0</v>
      </c>
      <c r="D351" s="8">
        <v>0</v>
      </c>
      <c r="E351" s="8">
        <v>0</v>
      </c>
      <c r="F351" s="8">
        <v>0</v>
      </c>
      <c r="H351" s="8">
        <f t="shared" si="51"/>
        <v>0</v>
      </c>
      <c r="I351" s="14">
        <f t="shared" si="48"/>
        <v>0</v>
      </c>
      <c r="J351" s="8">
        <f t="shared" si="52"/>
        <v>0</v>
      </c>
      <c r="K351" s="14">
        <f t="shared" si="49"/>
        <v>0</v>
      </c>
      <c r="L351" s="8">
        <f t="shared" si="53"/>
        <v>0</v>
      </c>
      <c r="M351" s="14">
        <f t="shared" si="50"/>
        <v>0</v>
      </c>
    </row>
    <row r="352" spans="1:13" x14ac:dyDescent="0.25">
      <c r="A352" s="6" t="s">
        <v>17</v>
      </c>
      <c r="B352" s="6" t="s">
        <v>78</v>
      </c>
      <c r="C352" s="8">
        <v>2</v>
      </c>
      <c r="D352" s="8">
        <v>2</v>
      </c>
      <c r="E352" s="8">
        <v>1</v>
      </c>
      <c r="F352" s="8">
        <v>2</v>
      </c>
      <c r="H352" s="8">
        <f t="shared" si="51"/>
        <v>-1</v>
      </c>
      <c r="I352" s="14">
        <f t="shared" si="48"/>
        <v>-0.5</v>
      </c>
      <c r="J352" s="8">
        <f t="shared" si="52"/>
        <v>1</v>
      </c>
      <c r="K352" s="14">
        <f t="shared" si="49"/>
        <v>1</v>
      </c>
      <c r="L352" s="8">
        <f t="shared" si="53"/>
        <v>0</v>
      </c>
      <c r="M352" s="14">
        <f t="shared" si="50"/>
        <v>0</v>
      </c>
    </row>
    <row r="353" spans="1:13" x14ac:dyDescent="0.25">
      <c r="A353" s="6" t="s">
        <v>17</v>
      </c>
      <c r="B353" s="6" t="s">
        <v>79</v>
      </c>
      <c r="C353" s="8">
        <v>13</v>
      </c>
      <c r="D353" s="8">
        <v>22</v>
      </c>
      <c r="E353" s="8">
        <v>15</v>
      </c>
      <c r="F353" s="8">
        <v>7</v>
      </c>
      <c r="H353" s="8">
        <f t="shared" si="51"/>
        <v>-7</v>
      </c>
      <c r="I353" s="14">
        <f t="shared" si="48"/>
        <v>-0.31818181818181818</v>
      </c>
      <c r="J353" s="8">
        <f t="shared" si="52"/>
        <v>-8</v>
      </c>
      <c r="K353" s="14">
        <f t="shared" si="49"/>
        <v>-0.53333333333333333</v>
      </c>
      <c r="L353" s="8">
        <f t="shared" si="53"/>
        <v>-15</v>
      </c>
      <c r="M353" s="14">
        <f t="shared" si="50"/>
        <v>-0.68181818181818177</v>
      </c>
    </row>
    <row r="354" spans="1:13" x14ac:dyDescent="0.25">
      <c r="A354" s="6" t="s">
        <v>17</v>
      </c>
      <c r="B354" s="6" t="s">
        <v>80</v>
      </c>
      <c r="C354" s="8">
        <v>0</v>
      </c>
      <c r="D354" s="8">
        <v>0</v>
      </c>
      <c r="E354" s="8">
        <v>0</v>
      </c>
      <c r="F354" s="8">
        <v>0</v>
      </c>
      <c r="H354" s="8">
        <f t="shared" si="51"/>
        <v>0</v>
      </c>
      <c r="I354" s="14">
        <f t="shared" si="48"/>
        <v>0</v>
      </c>
      <c r="J354" s="8">
        <f t="shared" si="52"/>
        <v>0</v>
      </c>
      <c r="K354" s="14">
        <f t="shared" si="49"/>
        <v>0</v>
      </c>
      <c r="L354" s="8">
        <f t="shared" si="53"/>
        <v>0</v>
      </c>
      <c r="M354" s="14">
        <f t="shared" si="50"/>
        <v>0</v>
      </c>
    </row>
    <row r="355" spans="1:13" x14ac:dyDescent="0.25">
      <c r="A355" s="18" t="s">
        <v>17</v>
      </c>
      <c r="B355" s="24" t="s">
        <v>85</v>
      </c>
      <c r="C355" s="8">
        <f>SUM(C297:C354)</f>
        <v>65117</v>
      </c>
      <c r="D355" s="20">
        <f>SUM(D297:D354)</f>
        <v>66844</v>
      </c>
      <c r="E355" s="20">
        <f>SUM(E297:E354)</f>
        <v>60239</v>
      </c>
      <c r="F355" s="20">
        <f>SUM(F297:F354)</f>
        <v>44595</v>
      </c>
      <c r="G355" s="19"/>
      <c r="H355" s="23">
        <f t="shared" si="51"/>
        <v>-6605</v>
      </c>
      <c r="I355" s="21">
        <f t="shared" si="48"/>
        <v>-9.8812159655316853E-2</v>
      </c>
      <c r="J355" s="23">
        <f t="shared" si="52"/>
        <v>-15644</v>
      </c>
      <c r="K355" s="21">
        <f t="shared" si="49"/>
        <v>-0.25969886618303756</v>
      </c>
      <c r="L355" s="23">
        <f t="shared" si="53"/>
        <v>-22249</v>
      </c>
      <c r="M355" s="21">
        <f t="shared" si="50"/>
        <v>-0.33284962001077134</v>
      </c>
    </row>
    <row r="356" spans="1:13" x14ac:dyDescent="0.25">
      <c r="C356" s="8"/>
      <c r="D356" s="8"/>
      <c r="E356" s="8"/>
      <c r="F356" s="8"/>
    </row>
    <row r="357" spans="1:13" x14ac:dyDescent="0.25">
      <c r="A357" s="6" t="s">
        <v>18</v>
      </c>
      <c r="B357" s="6" t="s">
        <v>24</v>
      </c>
      <c r="C357" s="8">
        <v>4613</v>
      </c>
      <c r="D357" s="8">
        <v>4253</v>
      </c>
      <c r="E357" s="8">
        <v>3319</v>
      </c>
      <c r="F357" s="8">
        <v>3168</v>
      </c>
      <c r="H357" s="8">
        <f t="shared" ref="H357:H388" si="54">E357-D357</f>
        <v>-934</v>
      </c>
      <c r="I357" s="14">
        <f>IF(D357&gt;0, H357/D357, 0)</f>
        <v>-0.21960968727956737</v>
      </c>
      <c r="J357" s="8">
        <f t="shared" ref="J357:J388" si="55">F357-E357</f>
        <v>-151</v>
      </c>
      <c r="K357" s="14">
        <f>IF(E357&gt;0, J357/E357, 0)</f>
        <v>-4.5495631214221149E-2</v>
      </c>
      <c r="L357" s="8">
        <f t="shared" ref="L357:L388" si="56">F357-D357</f>
        <v>-1085</v>
      </c>
      <c r="M357" s="14">
        <f>IF(D357&gt;0, L357/D357, 0)</f>
        <v>-0.25511403715024689</v>
      </c>
    </row>
    <row r="358" spans="1:13" x14ac:dyDescent="0.25">
      <c r="A358" s="6" t="s">
        <v>18</v>
      </c>
      <c r="B358" s="6" t="s">
        <v>25</v>
      </c>
      <c r="C358" s="8">
        <v>639</v>
      </c>
      <c r="D358" s="8">
        <v>1741</v>
      </c>
      <c r="E358" s="8">
        <v>382</v>
      </c>
      <c r="F358" s="8">
        <v>418</v>
      </c>
      <c r="H358" s="8">
        <f t="shared" si="54"/>
        <v>-1359</v>
      </c>
      <c r="I358" s="14">
        <f t="shared" ref="I358:I414" si="57">IF(D358&gt;0, H358/D358, 0)</f>
        <v>-0.78058587018954628</v>
      </c>
      <c r="J358" s="8">
        <f t="shared" si="55"/>
        <v>36</v>
      </c>
      <c r="K358" s="14">
        <f t="shared" ref="K358:K414" si="58">IF(E358&gt;0, J358/E358, 0)</f>
        <v>9.4240837696335081E-2</v>
      </c>
      <c r="L358" s="8">
        <f t="shared" si="56"/>
        <v>-1323</v>
      </c>
      <c r="M358" s="14">
        <f t="shared" ref="M358:M414" si="59">IF(D358&gt;0, L358/D358, 0)</f>
        <v>-0.75990809879379662</v>
      </c>
    </row>
    <row r="359" spans="1:13" x14ac:dyDescent="0.25">
      <c r="A359" s="6" t="s">
        <v>18</v>
      </c>
      <c r="B359" s="6" t="s">
        <v>26</v>
      </c>
      <c r="C359" s="8">
        <v>7230</v>
      </c>
      <c r="D359" s="8">
        <v>7414</v>
      </c>
      <c r="E359" s="8">
        <v>6505</v>
      </c>
      <c r="F359" s="8">
        <v>3908</v>
      </c>
      <c r="H359" s="8">
        <f t="shared" si="54"/>
        <v>-909</v>
      </c>
      <c r="I359" s="14">
        <f t="shared" si="57"/>
        <v>-0.12260588076611816</v>
      </c>
      <c r="J359" s="8">
        <f t="shared" si="55"/>
        <v>-2597</v>
      </c>
      <c r="K359" s="14">
        <f t="shared" si="58"/>
        <v>-0.39923136049192931</v>
      </c>
      <c r="L359" s="8">
        <f t="shared" si="56"/>
        <v>-3506</v>
      </c>
      <c r="M359" s="14">
        <f t="shared" si="59"/>
        <v>-0.47288912867547883</v>
      </c>
    </row>
    <row r="360" spans="1:13" x14ac:dyDescent="0.25">
      <c r="A360" s="6" t="s">
        <v>18</v>
      </c>
      <c r="B360" s="6" t="s">
        <v>27</v>
      </c>
      <c r="C360" s="8">
        <v>3117</v>
      </c>
      <c r="D360" s="8">
        <v>3312</v>
      </c>
      <c r="E360" s="8">
        <v>3479</v>
      </c>
      <c r="F360" s="8">
        <v>2793</v>
      </c>
      <c r="H360" s="8">
        <f t="shared" si="54"/>
        <v>167</v>
      </c>
      <c r="I360" s="14">
        <f t="shared" si="57"/>
        <v>5.0422705314009664E-2</v>
      </c>
      <c r="J360" s="8">
        <f t="shared" si="55"/>
        <v>-686</v>
      </c>
      <c r="K360" s="14">
        <f t="shared" si="58"/>
        <v>-0.19718309859154928</v>
      </c>
      <c r="L360" s="8">
        <f t="shared" si="56"/>
        <v>-519</v>
      </c>
      <c r="M360" s="14">
        <f t="shared" si="59"/>
        <v>-0.15670289855072464</v>
      </c>
    </row>
    <row r="361" spans="1:13" x14ac:dyDescent="0.25">
      <c r="A361" s="6" t="s">
        <v>18</v>
      </c>
      <c r="B361" s="6" t="s">
        <v>28</v>
      </c>
      <c r="C361" s="8">
        <v>78632</v>
      </c>
      <c r="D361" s="8">
        <v>81254</v>
      </c>
      <c r="E361" s="8">
        <v>71829</v>
      </c>
      <c r="F361" s="8">
        <v>40086</v>
      </c>
      <c r="H361" s="8">
        <f t="shared" si="54"/>
        <v>-9425</v>
      </c>
      <c r="I361" s="14">
        <f t="shared" si="57"/>
        <v>-0.11599428951190095</v>
      </c>
      <c r="J361" s="8">
        <f t="shared" si="55"/>
        <v>-31743</v>
      </c>
      <c r="K361" s="14">
        <f t="shared" si="58"/>
        <v>-0.44192457085578246</v>
      </c>
      <c r="L361" s="8">
        <f t="shared" si="56"/>
        <v>-41168</v>
      </c>
      <c r="M361" s="14">
        <f t="shared" si="59"/>
        <v>-0.50665813375341517</v>
      </c>
    </row>
    <row r="362" spans="1:13" x14ac:dyDescent="0.25">
      <c r="A362" s="6" t="s">
        <v>18</v>
      </c>
      <c r="B362" s="6" t="s">
        <v>29</v>
      </c>
      <c r="C362" s="8">
        <v>1691</v>
      </c>
      <c r="D362" s="8">
        <v>1072</v>
      </c>
      <c r="E362" s="8">
        <v>789</v>
      </c>
      <c r="F362" s="8">
        <v>514</v>
      </c>
      <c r="H362" s="8">
        <f t="shared" si="54"/>
        <v>-283</v>
      </c>
      <c r="I362" s="14">
        <f t="shared" si="57"/>
        <v>-0.26399253731343286</v>
      </c>
      <c r="J362" s="8">
        <f t="shared" si="55"/>
        <v>-275</v>
      </c>
      <c r="K362" s="14">
        <f t="shared" si="58"/>
        <v>-0.3485424588086185</v>
      </c>
      <c r="L362" s="8">
        <f t="shared" si="56"/>
        <v>-558</v>
      </c>
      <c r="M362" s="14">
        <f t="shared" si="59"/>
        <v>-0.52052238805970152</v>
      </c>
    </row>
    <row r="363" spans="1:13" x14ac:dyDescent="0.25">
      <c r="A363" s="6" t="s">
        <v>18</v>
      </c>
      <c r="B363" s="6" t="s">
        <v>30</v>
      </c>
      <c r="C363" s="8">
        <v>434</v>
      </c>
      <c r="D363" s="8">
        <v>20</v>
      </c>
      <c r="E363" s="8">
        <v>1220</v>
      </c>
      <c r="F363" s="8">
        <v>1467</v>
      </c>
      <c r="H363" s="8">
        <f t="shared" si="54"/>
        <v>1200</v>
      </c>
      <c r="I363" s="14">
        <f t="shared" si="57"/>
        <v>60</v>
      </c>
      <c r="J363" s="8">
        <f t="shared" si="55"/>
        <v>247</v>
      </c>
      <c r="K363" s="14">
        <f t="shared" si="58"/>
        <v>0.20245901639344263</v>
      </c>
      <c r="L363" s="8">
        <f t="shared" si="56"/>
        <v>1447</v>
      </c>
      <c r="M363" s="14">
        <f t="shared" si="59"/>
        <v>72.349999999999994</v>
      </c>
    </row>
    <row r="364" spans="1:13" x14ac:dyDescent="0.25">
      <c r="A364" s="6" t="s">
        <v>18</v>
      </c>
      <c r="B364" s="6" t="s">
        <v>31</v>
      </c>
      <c r="C364" s="8">
        <v>1561</v>
      </c>
      <c r="D364" s="8">
        <v>1736</v>
      </c>
      <c r="E364" s="8">
        <v>1341</v>
      </c>
      <c r="F364" s="8">
        <v>805</v>
      </c>
      <c r="H364" s="8">
        <f t="shared" si="54"/>
        <v>-395</v>
      </c>
      <c r="I364" s="14">
        <f t="shared" si="57"/>
        <v>-0.22753456221198157</v>
      </c>
      <c r="J364" s="8">
        <f t="shared" si="55"/>
        <v>-536</v>
      </c>
      <c r="K364" s="14">
        <f t="shared" si="58"/>
        <v>-0.39970171513795677</v>
      </c>
      <c r="L364" s="8">
        <f t="shared" si="56"/>
        <v>-931</v>
      </c>
      <c r="M364" s="14">
        <f t="shared" si="59"/>
        <v>-0.53629032258064513</v>
      </c>
    </row>
    <row r="365" spans="1:13" x14ac:dyDescent="0.25">
      <c r="A365" s="6" t="s">
        <v>18</v>
      </c>
      <c r="B365" s="6" t="s">
        <v>32</v>
      </c>
      <c r="C365" s="8">
        <v>0</v>
      </c>
      <c r="D365" s="8">
        <v>0</v>
      </c>
      <c r="E365" s="8">
        <v>0</v>
      </c>
      <c r="F365" s="8">
        <v>0</v>
      </c>
      <c r="H365" s="8">
        <f t="shared" si="54"/>
        <v>0</v>
      </c>
      <c r="I365" s="14">
        <f t="shared" si="57"/>
        <v>0</v>
      </c>
      <c r="J365" s="8">
        <f t="shared" si="55"/>
        <v>0</v>
      </c>
      <c r="K365" s="14">
        <f t="shared" si="58"/>
        <v>0</v>
      </c>
      <c r="L365" s="8">
        <f t="shared" si="56"/>
        <v>0</v>
      </c>
      <c r="M365" s="14">
        <f t="shared" si="59"/>
        <v>0</v>
      </c>
    </row>
    <row r="366" spans="1:13" x14ac:dyDescent="0.25">
      <c r="A366" s="6" t="s">
        <v>18</v>
      </c>
      <c r="B366" s="6" t="s">
        <v>33</v>
      </c>
      <c r="C366" s="8">
        <v>10203</v>
      </c>
      <c r="D366" s="8">
        <v>11058</v>
      </c>
      <c r="E366" s="8">
        <v>8447</v>
      </c>
      <c r="F366" s="8">
        <v>7274</v>
      </c>
      <c r="H366" s="8">
        <f t="shared" si="54"/>
        <v>-2611</v>
      </c>
      <c r="I366" s="14">
        <f t="shared" si="57"/>
        <v>-0.23611864713329717</v>
      </c>
      <c r="J366" s="8">
        <f t="shared" si="55"/>
        <v>-1173</v>
      </c>
      <c r="K366" s="14">
        <f t="shared" si="58"/>
        <v>-0.13886586953948146</v>
      </c>
      <c r="L366" s="8">
        <f t="shared" si="56"/>
        <v>-3784</v>
      </c>
      <c r="M366" s="14">
        <f t="shared" si="59"/>
        <v>-0.34219569542412731</v>
      </c>
    </row>
    <row r="367" spans="1:13" x14ac:dyDescent="0.25">
      <c r="A367" s="6" t="s">
        <v>18</v>
      </c>
      <c r="B367" s="6" t="s">
        <v>34</v>
      </c>
      <c r="C367" s="8">
        <v>9</v>
      </c>
      <c r="D367" s="8">
        <v>5</v>
      </c>
      <c r="E367" s="8">
        <v>8</v>
      </c>
      <c r="F367" s="8">
        <v>8</v>
      </c>
      <c r="H367" s="8">
        <f t="shared" si="54"/>
        <v>3</v>
      </c>
      <c r="I367" s="14">
        <f t="shared" si="57"/>
        <v>0.6</v>
      </c>
      <c r="J367" s="8">
        <f t="shared" si="55"/>
        <v>0</v>
      </c>
      <c r="K367" s="14">
        <f t="shared" si="58"/>
        <v>0</v>
      </c>
      <c r="L367" s="8">
        <f t="shared" si="56"/>
        <v>3</v>
      </c>
      <c r="M367" s="14">
        <f t="shared" si="59"/>
        <v>0.6</v>
      </c>
    </row>
    <row r="368" spans="1:13" x14ac:dyDescent="0.25">
      <c r="A368" s="6" t="s">
        <v>18</v>
      </c>
      <c r="B368" s="6" t="s">
        <v>35</v>
      </c>
      <c r="C368" s="8">
        <v>979</v>
      </c>
      <c r="D368" s="8">
        <v>971</v>
      </c>
      <c r="E368" s="8">
        <v>773</v>
      </c>
      <c r="F368" s="8">
        <v>201</v>
      </c>
      <c r="H368" s="8">
        <f t="shared" si="54"/>
        <v>-198</v>
      </c>
      <c r="I368" s="14">
        <f t="shared" si="57"/>
        <v>-0.203913491246138</v>
      </c>
      <c r="J368" s="8">
        <f t="shared" si="55"/>
        <v>-572</v>
      </c>
      <c r="K368" s="14">
        <f t="shared" si="58"/>
        <v>-0.73997412677878394</v>
      </c>
      <c r="L368" s="8">
        <f t="shared" si="56"/>
        <v>-770</v>
      </c>
      <c r="M368" s="14">
        <f t="shared" si="59"/>
        <v>-0.79299691040164777</v>
      </c>
    </row>
    <row r="369" spans="1:13" x14ac:dyDescent="0.25">
      <c r="A369" s="6" t="s">
        <v>18</v>
      </c>
      <c r="B369" s="6" t="s">
        <v>36</v>
      </c>
      <c r="C369" s="8">
        <v>12772</v>
      </c>
      <c r="D369" s="8">
        <v>10228</v>
      </c>
      <c r="E369" s="8">
        <v>8486</v>
      </c>
      <c r="F369" s="8">
        <v>5927</v>
      </c>
      <c r="H369" s="8">
        <f t="shared" si="54"/>
        <v>-1742</v>
      </c>
      <c r="I369" s="14">
        <f t="shared" si="57"/>
        <v>-0.17031677747360188</v>
      </c>
      <c r="J369" s="8">
        <f t="shared" si="55"/>
        <v>-2559</v>
      </c>
      <c r="K369" s="14">
        <f t="shared" si="58"/>
        <v>-0.30155550318171104</v>
      </c>
      <c r="L369" s="8">
        <f t="shared" si="56"/>
        <v>-4301</v>
      </c>
      <c r="M369" s="14">
        <f t="shared" si="59"/>
        <v>-0.42051231912397341</v>
      </c>
    </row>
    <row r="370" spans="1:13" x14ac:dyDescent="0.25">
      <c r="A370" s="6" t="s">
        <v>18</v>
      </c>
      <c r="B370" s="6" t="s">
        <v>37</v>
      </c>
      <c r="C370" s="8">
        <v>10136</v>
      </c>
      <c r="D370" s="8">
        <v>9583</v>
      </c>
      <c r="E370" s="8">
        <v>7994</v>
      </c>
      <c r="F370" s="8">
        <v>6769</v>
      </c>
      <c r="H370" s="8">
        <f t="shared" si="54"/>
        <v>-1589</v>
      </c>
      <c r="I370" s="14">
        <f t="shared" si="57"/>
        <v>-0.1658144631117604</v>
      </c>
      <c r="J370" s="8">
        <f t="shared" si="55"/>
        <v>-1225</v>
      </c>
      <c r="K370" s="14">
        <f t="shared" si="58"/>
        <v>-0.15323992994746061</v>
      </c>
      <c r="L370" s="8">
        <f t="shared" si="56"/>
        <v>-2814</v>
      </c>
      <c r="M370" s="14">
        <f t="shared" si="59"/>
        <v>-0.29364499634769903</v>
      </c>
    </row>
    <row r="371" spans="1:13" x14ac:dyDescent="0.25">
      <c r="A371" s="6" t="s">
        <v>18</v>
      </c>
      <c r="B371" s="6" t="s">
        <v>38</v>
      </c>
      <c r="C371" s="8">
        <v>1325</v>
      </c>
      <c r="D371" s="8">
        <v>770</v>
      </c>
      <c r="E371" s="8">
        <v>676</v>
      </c>
      <c r="F371" s="8">
        <v>549</v>
      </c>
      <c r="H371" s="8">
        <f t="shared" si="54"/>
        <v>-94</v>
      </c>
      <c r="I371" s="14">
        <f t="shared" si="57"/>
        <v>-0.12207792207792208</v>
      </c>
      <c r="J371" s="8">
        <f t="shared" si="55"/>
        <v>-127</v>
      </c>
      <c r="K371" s="14">
        <f t="shared" si="58"/>
        <v>-0.18786982248520709</v>
      </c>
      <c r="L371" s="8">
        <f t="shared" si="56"/>
        <v>-221</v>
      </c>
      <c r="M371" s="14">
        <f t="shared" si="59"/>
        <v>-0.287012987012987</v>
      </c>
    </row>
    <row r="372" spans="1:13" x14ac:dyDescent="0.25">
      <c r="A372" s="6" t="s">
        <v>18</v>
      </c>
      <c r="B372" s="6" t="s">
        <v>39</v>
      </c>
      <c r="C372" s="8">
        <v>1903</v>
      </c>
      <c r="D372" s="8">
        <v>936</v>
      </c>
      <c r="E372" s="8">
        <v>237</v>
      </c>
      <c r="F372" s="8">
        <v>1562</v>
      </c>
      <c r="H372" s="8">
        <f t="shared" si="54"/>
        <v>-699</v>
      </c>
      <c r="I372" s="14">
        <f t="shared" si="57"/>
        <v>-0.74679487179487181</v>
      </c>
      <c r="J372" s="8">
        <f t="shared" si="55"/>
        <v>1325</v>
      </c>
      <c r="K372" s="14">
        <f t="shared" si="58"/>
        <v>5.590717299578059</v>
      </c>
      <c r="L372" s="8">
        <f t="shared" si="56"/>
        <v>626</v>
      </c>
      <c r="M372" s="14">
        <f t="shared" si="59"/>
        <v>0.66880341880341876</v>
      </c>
    </row>
    <row r="373" spans="1:13" x14ac:dyDescent="0.25">
      <c r="A373" s="6" t="s">
        <v>18</v>
      </c>
      <c r="B373" s="6" t="s">
        <v>40</v>
      </c>
      <c r="C373" s="8">
        <v>8832</v>
      </c>
      <c r="D373" s="8">
        <v>7817</v>
      </c>
      <c r="E373" s="8">
        <v>5789</v>
      </c>
      <c r="F373" s="8">
        <v>4206</v>
      </c>
      <c r="H373" s="8">
        <f t="shared" si="54"/>
        <v>-2028</v>
      </c>
      <c r="I373" s="14">
        <f t="shared" si="57"/>
        <v>-0.25943456569016249</v>
      </c>
      <c r="J373" s="8">
        <f t="shared" si="55"/>
        <v>-1583</v>
      </c>
      <c r="K373" s="14">
        <f t="shared" si="58"/>
        <v>-0.27344964588011744</v>
      </c>
      <c r="L373" s="8">
        <f t="shared" si="56"/>
        <v>-3611</v>
      </c>
      <c r="M373" s="14">
        <f t="shared" si="59"/>
        <v>-0.46194192145324292</v>
      </c>
    </row>
    <row r="374" spans="1:13" x14ac:dyDescent="0.25">
      <c r="A374" s="6" t="s">
        <v>18</v>
      </c>
      <c r="B374" s="6" t="s">
        <v>41</v>
      </c>
      <c r="C374" s="8">
        <v>2338</v>
      </c>
      <c r="D374" s="8">
        <v>2253</v>
      </c>
      <c r="E374" s="8">
        <v>1477</v>
      </c>
      <c r="F374" s="8">
        <v>730</v>
      </c>
      <c r="H374" s="8">
        <f t="shared" si="54"/>
        <v>-776</v>
      </c>
      <c r="I374" s="14">
        <f t="shared" si="57"/>
        <v>-0.34442964935641368</v>
      </c>
      <c r="J374" s="8">
        <f t="shared" si="55"/>
        <v>-747</v>
      </c>
      <c r="K374" s="14">
        <f t="shared" si="58"/>
        <v>-0.50575490859851047</v>
      </c>
      <c r="L374" s="8">
        <f t="shared" si="56"/>
        <v>-1523</v>
      </c>
      <c r="M374" s="14">
        <f t="shared" si="59"/>
        <v>-0.6759875721260542</v>
      </c>
    </row>
    <row r="375" spans="1:13" x14ac:dyDescent="0.25">
      <c r="A375" s="6" t="s">
        <v>18</v>
      </c>
      <c r="B375" s="6" t="s">
        <v>42</v>
      </c>
      <c r="C375" s="8">
        <v>3819</v>
      </c>
      <c r="D375" s="8">
        <v>3931</v>
      </c>
      <c r="E375" s="8">
        <v>3307</v>
      </c>
      <c r="F375" s="8">
        <v>2682</v>
      </c>
      <c r="H375" s="8">
        <f t="shared" si="54"/>
        <v>-624</v>
      </c>
      <c r="I375" s="14">
        <f t="shared" si="57"/>
        <v>-0.15873823454591707</v>
      </c>
      <c r="J375" s="8">
        <f t="shared" si="55"/>
        <v>-625</v>
      </c>
      <c r="K375" s="14">
        <f t="shared" si="58"/>
        <v>-0.18899304505594194</v>
      </c>
      <c r="L375" s="8">
        <f t="shared" si="56"/>
        <v>-1249</v>
      </c>
      <c r="M375" s="14">
        <f t="shared" si="59"/>
        <v>-0.31773085728822181</v>
      </c>
    </row>
    <row r="376" spans="1:13" x14ac:dyDescent="0.25">
      <c r="A376" s="6" t="s">
        <v>18</v>
      </c>
      <c r="B376" s="6" t="s">
        <v>43</v>
      </c>
      <c r="C376" s="8">
        <v>617</v>
      </c>
      <c r="D376" s="8">
        <v>542</v>
      </c>
      <c r="E376" s="8">
        <v>417</v>
      </c>
      <c r="F376" s="8">
        <v>427</v>
      </c>
      <c r="H376" s="8">
        <f t="shared" si="54"/>
        <v>-125</v>
      </c>
      <c r="I376" s="14">
        <f t="shared" si="57"/>
        <v>-0.23062730627306274</v>
      </c>
      <c r="J376" s="8">
        <f t="shared" si="55"/>
        <v>10</v>
      </c>
      <c r="K376" s="14">
        <f t="shared" si="58"/>
        <v>2.3980815347721823E-2</v>
      </c>
      <c r="L376" s="8">
        <f t="shared" si="56"/>
        <v>-115</v>
      </c>
      <c r="M376" s="14">
        <f t="shared" si="59"/>
        <v>-0.21217712177121772</v>
      </c>
    </row>
    <row r="377" spans="1:13" x14ac:dyDescent="0.25">
      <c r="A377" s="6" t="s">
        <v>18</v>
      </c>
      <c r="B377" s="6" t="s">
        <v>44</v>
      </c>
      <c r="C377" s="8">
        <v>1473</v>
      </c>
      <c r="D377" s="8">
        <v>4396</v>
      </c>
      <c r="E377" s="8">
        <v>5234</v>
      </c>
      <c r="F377" s="8">
        <v>4491</v>
      </c>
      <c r="H377" s="8">
        <f t="shared" si="54"/>
        <v>838</v>
      </c>
      <c r="I377" s="14">
        <f t="shared" si="57"/>
        <v>0.19062784349408554</v>
      </c>
      <c r="J377" s="8">
        <f t="shared" si="55"/>
        <v>-743</v>
      </c>
      <c r="K377" s="14">
        <f t="shared" si="58"/>
        <v>-0.14195643867023308</v>
      </c>
      <c r="L377" s="8">
        <f t="shared" si="56"/>
        <v>95</v>
      </c>
      <c r="M377" s="14">
        <f t="shared" si="59"/>
        <v>2.1610555050045496E-2</v>
      </c>
    </row>
    <row r="378" spans="1:13" x14ac:dyDescent="0.25">
      <c r="A378" s="6" t="s">
        <v>18</v>
      </c>
      <c r="B378" s="6" t="s">
        <v>45</v>
      </c>
      <c r="C378" s="8">
        <v>7276</v>
      </c>
      <c r="D378" s="8">
        <v>6838</v>
      </c>
      <c r="E378" s="8">
        <v>6067</v>
      </c>
      <c r="F378" s="8">
        <v>6984</v>
      </c>
      <c r="H378" s="8">
        <f t="shared" si="54"/>
        <v>-771</v>
      </c>
      <c r="I378" s="14">
        <f t="shared" si="57"/>
        <v>-0.11275226674466218</v>
      </c>
      <c r="J378" s="8">
        <f t="shared" si="55"/>
        <v>917</v>
      </c>
      <c r="K378" s="14">
        <f t="shared" si="58"/>
        <v>0.15114554145376627</v>
      </c>
      <c r="L378" s="8">
        <f t="shared" si="56"/>
        <v>146</v>
      </c>
      <c r="M378" s="14">
        <f t="shared" si="59"/>
        <v>2.1351272301842646E-2</v>
      </c>
    </row>
    <row r="379" spans="1:13" x14ac:dyDescent="0.25">
      <c r="A379" s="6" t="s">
        <v>18</v>
      </c>
      <c r="B379" s="6" t="s">
        <v>46</v>
      </c>
      <c r="C379" s="8">
        <v>13248</v>
      </c>
      <c r="D379" s="8">
        <v>12181</v>
      </c>
      <c r="E379" s="8">
        <v>10555</v>
      </c>
      <c r="F379" s="8">
        <v>9585</v>
      </c>
      <c r="H379" s="8">
        <f t="shared" si="54"/>
        <v>-1626</v>
      </c>
      <c r="I379" s="14">
        <f t="shared" si="57"/>
        <v>-0.13348657745669484</v>
      </c>
      <c r="J379" s="8">
        <f t="shared" si="55"/>
        <v>-970</v>
      </c>
      <c r="K379" s="14">
        <f t="shared" si="58"/>
        <v>-9.1899573661771677E-2</v>
      </c>
      <c r="L379" s="8">
        <f t="shared" si="56"/>
        <v>-2596</v>
      </c>
      <c r="M379" s="14">
        <f t="shared" si="59"/>
        <v>-0.21311879156062721</v>
      </c>
    </row>
    <row r="380" spans="1:13" x14ac:dyDescent="0.25">
      <c r="A380" s="6" t="s">
        <v>18</v>
      </c>
      <c r="B380" s="6" t="s">
        <v>47</v>
      </c>
      <c r="C380" s="8">
        <v>603</v>
      </c>
      <c r="D380" s="8">
        <v>590</v>
      </c>
      <c r="E380" s="8">
        <v>1073</v>
      </c>
      <c r="F380" s="8">
        <v>1059</v>
      </c>
      <c r="H380" s="8">
        <f t="shared" si="54"/>
        <v>483</v>
      </c>
      <c r="I380" s="14">
        <f t="shared" si="57"/>
        <v>0.81864406779661014</v>
      </c>
      <c r="J380" s="8">
        <f t="shared" si="55"/>
        <v>-14</v>
      </c>
      <c r="K380" s="14">
        <f t="shared" si="58"/>
        <v>-1.3047530288909599E-2</v>
      </c>
      <c r="L380" s="8">
        <f t="shared" si="56"/>
        <v>469</v>
      </c>
      <c r="M380" s="14">
        <f t="shared" si="59"/>
        <v>0.79491525423728815</v>
      </c>
    </row>
    <row r="381" spans="1:13" x14ac:dyDescent="0.25">
      <c r="A381" s="6" t="s">
        <v>18</v>
      </c>
      <c r="B381" s="6" t="s">
        <v>48</v>
      </c>
      <c r="C381" s="8">
        <v>2286</v>
      </c>
      <c r="D381" s="8">
        <v>1645</v>
      </c>
      <c r="E381" s="8">
        <v>1307</v>
      </c>
      <c r="F381" s="8">
        <v>1175</v>
      </c>
      <c r="H381" s="8">
        <f t="shared" si="54"/>
        <v>-338</v>
      </c>
      <c r="I381" s="14">
        <f t="shared" si="57"/>
        <v>-0.20547112462006079</v>
      </c>
      <c r="J381" s="8">
        <f t="shared" si="55"/>
        <v>-132</v>
      </c>
      <c r="K381" s="14">
        <f t="shared" si="58"/>
        <v>-0.10099464422341239</v>
      </c>
      <c r="L381" s="8">
        <f t="shared" si="56"/>
        <v>-470</v>
      </c>
      <c r="M381" s="14">
        <f t="shared" si="59"/>
        <v>-0.2857142857142857</v>
      </c>
    </row>
    <row r="382" spans="1:13" x14ac:dyDescent="0.25">
      <c r="A382" s="6" t="s">
        <v>18</v>
      </c>
      <c r="B382" s="6" t="s">
        <v>49</v>
      </c>
      <c r="C382" s="8">
        <v>797</v>
      </c>
      <c r="D382" s="8">
        <v>710</v>
      </c>
      <c r="E382" s="8">
        <v>187</v>
      </c>
      <c r="F382" s="8">
        <v>108</v>
      </c>
      <c r="H382" s="8">
        <f t="shared" si="54"/>
        <v>-523</v>
      </c>
      <c r="I382" s="14">
        <f t="shared" si="57"/>
        <v>-0.73661971830985917</v>
      </c>
      <c r="J382" s="8">
        <f t="shared" si="55"/>
        <v>-79</v>
      </c>
      <c r="K382" s="14">
        <f t="shared" si="58"/>
        <v>-0.42245989304812837</v>
      </c>
      <c r="L382" s="8">
        <f t="shared" si="56"/>
        <v>-602</v>
      </c>
      <c r="M382" s="14">
        <f t="shared" si="59"/>
        <v>-0.84788732394366195</v>
      </c>
    </row>
    <row r="383" spans="1:13" x14ac:dyDescent="0.25">
      <c r="A383" s="6" t="s">
        <v>18</v>
      </c>
      <c r="B383" s="6" t="s">
        <v>50</v>
      </c>
      <c r="C383" s="8">
        <v>686</v>
      </c>
      <c r="D383" s="8">
        <v>217</v>
      </c>
      <c r="E383" s="8">
        <v>227</v>
      </c>
      <c r="F383" s="8">
        <v>179</v>
      </c>
      <c r="H383" s="8">
        <f t="shared" si="54"/>
        <v>10</v>
      </c>
      <c r="I383" s="14">
        <f t="shared" si="57"/>
        <v>4.6082949308755762E-2</v>
      </c>
      <c r="J383" s="8">
        <f t="shared" si="55"/>
        <v>-48</v>
      </c>
      <c r="K383" s="14">
        <f t="shared" si="58"/>
        <v>-0.21145374449339208</v>
      </c>
      <c r="L383" s="8">
        <f t="shared" si="56"/>
        <v>-38</v>
      </c>
      <c r="M383" s="14">
        <f t="shared" si="59"/>
        <v>-0.17511520737327188</v>
      </c>
    </row>
    <row r="384" spans="1:13" x14ac:dyDescent="0.25">
      <c r="A384" s="6" t="s">
        <v>18</v>
      </c>
      <c r="B384" s="6" t="s">
        <v>51</v>
      </c>
      <c r="C384" s="8">
        <v>203</v>
      </c>
      <c r="D384" s="8">
        <v>131</v>
      </c>
      <c r="E384" s="8">
        <v>499</v>
      </c>
      <c r="F384" s="8">
        <v>373</v>
      </c>
      <c r="H384" s="8">
        <f t="shared" si="54"/>
        <v>368</v>
      </c>
      <c r="I384" s="14">
        <f t="shared" si="57"/>
        <v>2.8091603053435112</v>
      </c>
      <c r="J384" s="8">
        <f t="shared" si="55"/>
        <v>-126</v>
      </c>
      <c r="K384" s="14">
        <f t="shared" si="58"/>
        <v>-0.25250501002004005</v>
      </c>
      <c r="L384" s="8">
        <f t="shared" si="56"/>
        <v>242</v>
      </c>
      <c r="M384" s="14">
        <f t="shared" si="59"/>
        <v>1.8473282442748091</v>
      </c>
    </row>
    <row r="385" spans="1:13" x14ac:dyDescent="0.25">
      <c r="A385" s="6" t="s">
        <v>18</v>
      </c>
      <c r="B385" s="6" t="s">
        <v>52</v>
      </c>
      <c r="C385" s="8">
        <v>547</v>
      </c>
      <c r="D385" s="8">
        <v>603</v>
      </c>
      <c r="E385" s="8">
        <v>585</v>
      </c>
      <c r="F385" s="8">
        <v>541</v>
      </c>
      <c r="H385" s="8">
        <f t="shared" si="54"/>
        <v>-18</v>
      </c>
      <c r="I385" s="14">
        <f t="shared" si="57"/>
        <v>-2.9850746268656716E-2</v>
      </c>
      <c r="J385" s="8">
        <f t="shared" si="55"/>
        <v>-44</v>
      </c>
      <c r="K385" s="14">
        <f t="shared" si="58"/>
        <v>-7.521367521367521E-2</v>
      </c>
      <c r="L385" s="8">
        <f t="shared" si="56"/>
        <v>-62</v>
      </c>
      <c r="M385" s="14">
        <f t="shared" si="59"/>
        <v>-0.10281923714759536</v>
      </c>
    </row>
    <row r="386" spans="1:13" x14ac:dyDescent="0.25">
      <c r="A386" s="6" t="s">
        <v>18</v>
      </c>
      <c r="B386" s="6" t="s">
        <v>53</v>
      </c>
      <c r="C386" s="8">
        <v>612</v>
      </c>
      <c r="D386" s="8">
        <v>1283</v>
      </c>
      <c r="E386" s="8">
        <v>1618</v>
      </c>
      <c r="F386" s="8">
        <v>1499</v>
      </c>
      <c r="H386" s="8">
        <f t="shared" si="54"/>
        <v>335</v>
      </c>
      <c r="I386" s="14">
        <f t="shared" si="57"/>
        <v>0.26110678098207324</v>
      </c>
      <c r="J386" s="8">
        <f t="shared" si="55"/>
        <v>-119</v>
      </c>
      <c r="K386" s="14">
        <f t="shared" si="58"/>
        <v>-7.3547589616810877E-2</v>
      </c>
      <c r="L386" s="8">
        <f t="shared" si="56"/>
        <v>216</v>
      </c>
      <c r="M386" s="14">
        <f t="shared" si="59"/>
        <v>0.16835541699142634</v>
      </c>
    </row>
    <row r="387" spans="1:13" x14ac:dyDescent="0.25">
      <c r="A387" s="6" t="s">
        <v>18</v>
      </c>
      <c r="B387" s="6" t="s">
        <v>54</v>
      </c>
      <c r="C387" s="8">
        <v>4743</v>
      </c>
      <c r="D387" s="8">
        <v>3881</v>
      </c>
      <c r="E387" s="8">
        <v>3323</v>
      </c>
      <c r="F387" s="8">
        <v>1378</v>
      </c>
      <c r="H387" s="8">
        <f t="shared" si="54"/>
        <v>-558</v>
      </c>
      <c r="I387" s="14">
        <f t="shared" si="57"/>
        <v>-0.14377737696469983</v>
      </c>
      <c r="J387" s="8">
        <f t="shared" si="55"/>
        <v>-1945</v>
      </c>
      <c r="K387" s="14">
        <f t="shared" si="58"/>
        <v>-0.58531447487210353</v>
      </c>
      <c r="L387" s="8">
        <f t="shared" si="56"/>
        <v>-2503</v>
      </c>
      <c r="M387" s="14">
        <f t="shared" si="59"/>
        <v>-0.64493687194022165</v>
      </c>
    </row>
    <row r="388" spans="1:13" x14ac:dyDescent="0.25">
      <c r="A388" s="6" t="s">
        <v>18</v>
      </c>
      <c r="B388" s="6" t="s">
        <v>55</v>
      </c>
      <c r="C388" s="8">
        <v>54084</v>
      </c>
      <c r="D388" s="8">
        <v>41795</v>
      </c>
      <c r="E388" s="8">
        <v>33940</v>
      </c>
      <c r="F388" s="8">
        <v>24297</v>
      </c>
      <c r="H388" s="8">
        <f t="shared" si="54"/>
        <v>-7855</v>
      </c>
      <c r="I388" s="14">
        <f t="shared" si="57"/>
        <v>-0.18794114128484268</v>
      </c>
      <c r="J388" s="8">
        <f t="shared" si="55"/>
        <v>-9643</v>
      </c>
      <c r="K388" s="14">
        <f t="shared" si="58"/>
        <v>-0.2841190335886859</v>
      </c>
      <c r="L388" s="8">
        <f t="shared" si="56"/>
        <v>-17498</v>
      </c>
      <c r="M388" s="14">
        <f t="shared" si="59"/>
        <v>-0.41866251944012439</v>
      </c>
    </row>
    <row r="389" spans="1:13" x14ac:dyDescent="0.25">
      <c r="A389" s="6" t="s">
        <v>18</v>
      </c>
      <c r="B389" s="6" t="s">
        <v>56</v>
      </c>
      <c r="C389" s="8">
        <v>8689</v>
      </c>
      <c r="D389" s="8">
        <v>6600</v>
      </c>
      <c r="E389" s="8">
        <v>4711</v>
      </c>
      <c r="F389" s="8">
        <v>3867</v>
      </c>
      <c r="H389" s="8">
        <f t="shared" ref="H389:H414" si="60">E389-D389</f>
        <v>-1889</v>
      </c>
      <c r="I389" s="14">
        <f t="shared" si="57"/>
        <v>-0.2862121212121212</v>
      </c>
      <c r="J389" s="8">
        <f t="shared" ref="J389:J414" si="61">F389-E389</f>
        <v>-844</v>
      </c>
      <c r="K389" s="14">
        <f t="shared" si="58"/>
        <v>-0.17915516875398005</v>
      </c>
      <c r="L389" s="8">
        <f t="shared" ref="L389:L414" si="62">F389-D389</f>
        <v>-2733</v>
      </c>
      <c r="M389" s="14">
        <f t="shared" si="59"/>
        <v>-0.41409090909090907</v>
      </c>
    </row>
    <row r="390" spans="1:13" x14ac:dyDescent="0.25">
      <c r="A390" s="6" t="s">
        <v>18</v>
      </c>
      <c r="B390" s="6" t="s">
        <v>57</v>
      </c>
      <c r="C390" s="8">
        <v>424</v>
      </c>
      <c r="D390" s="8">
        <v>317</v>
      </c>
      <c r="E390" s="8">
        <v>338</v>
      </c>
      <c r="F390" s="8">
        <v>238</v>
      </c>
      <c r="H390" s="8">
        <f t="shared" si="60"/>
        <v>21</v>
      </c>
      <c r="I390" s="14">
        <f t="shared" si="57"/>
        <v>6.6246056782334389E-2</v>
      </c>
      <c r="J390" s="8">
        <f t="shared" si="61"/>
        <v>-100</v>
      </c>
      <c r="K390" s="14">
        <f t="shared" si="58"/>
        <v>-0.29585798816568049</v>
      </c>
      <c r="L390" s="8">
        <f t="shared" si="62"/>
        <v>-79</v>
      </c>
      <c r="M390" s="14">
        <f t="shared" si="59"/>
        <v>-0.24921135646687698</v>
      </c>
    </row>
    <row r="391" spans="1:13" x14ac:dyDescent="0.25">
      <c r="A391" s="6" t="s">
        <v>18</v>
      </c>
      <c r="B391" s="6" t="s">
        <v>58</v>
      </c>
      <c r="C391" s="8">
        <v>0</v>
      </c>
      <c r="D391" s="8">
        <v>0</v>
      </c>
      <c r="E391" s="8">
        <v>1558</v>
      </c>
      <c r="F391" s="8">
        <v>1613</v>
      </c>
      <c r="H391" s="8">
        <f t="shared" si="60"/>
        <v>1558</v>
      </c>
      <c r="I391" s="14">
        <f t="shared" si="57"/>
        <v>0</v>
      </c>
      <c r="J391" s="8">
        <f t="shared" si="61"/>
        <v>55</v>
      </c>
      <c r="K391" s="14">
        <f t="shared" si="58"/>
        <v>3.5301668806161743E-2</v>
      </c>
      <c r="L391" s="8">
        <f t="shared" si="62"/>
        <v>1613</v>
      </c>
      <c r="M391" s="14">
        <f t="shared" si="59"/>
        <v>0</v>
      </c>
    </row>
    <row r="392" spans="1:13" x14ac:dyDescent="0.25">
      <c r="A392" s="6" t="s">
        <v>18</v>
      </c>
      <c r="B392" s="6" t="s">
        <v>59</v>
      </c>
      <c r="C392" s="8">
        <v>145</v>
      </c>
      <c r="D392" s="8">
        <v>268</v>
      </c>
      <c r="E392" s="8">
        <v>258</v>
      </c>
      <c r="F392" s="8">
        <v>236</v>
      </c>
      <c r="H392" s="8">
        <f t="shared" si="60"/>
        <v>-10</v>
      </c>
      <c r="I392" s="14">
        <f t="shared" si="57"/>
        <v>-3.7313432835820892E-2</v>
      </c>
      <c r="J392" s="8">
        <f t="shared" si="61"/>
        <v>-22</v>
      </c>
      <c r="K392" s="14">
        <f t="shared" si="58"/>
        <v>-8.5271317829457363E-2</v>
      </c>
      <c r="L392" s="8">
        <f t="shared" si="62"/>
        <v>-32</v>
      </c>
      <c r="M392" s="14">
        <f t="shared" si="59"/>
        <v>-0.11940298507462686</v>
      </c>
    </row>
    <row r="393" spans="1:13" x14ac:dyDescent="0.25">
      <c r="A393" s="6" t="s">
        <v>18</v>
      </c>
      <c r="B393" s="6" t="s">
        <v>60</v>
      </c>
      <c r="C393" s="8">
        <v>2108</v>
      </c>
      <c r="D393" s="8">
        <v>1623</v>
      </c>
      <c r="E393" s="8">
        <v>1293</v>
      </c>
      <c r="F393" s="8">
        <v>1282</v>
      </c>
      <c r="H393" s="8">
        <f t="shared" si="60"/>
        <v>-330</v>
      </c>
      <c r="I393" s="14">
        <f t="shared" si="57"/>
        <v>-0.20332717190388169</v>
      </c>
      <c r="J393" s="8">
        <f t="shared" si="61"/>
        <v>-11</v>
      </c>
      <c r="K393" s="14">
        <f t="shared" si="58"/>
        <v>-8.5073472544470227E-3</v>
      </c>
      <c r="L393" s="8">
        <f t="shared" si="62"/>
        <v>-341</v>
      </c>
      <c r="M393" s="14">
        <f t="shared" si="59"/>
        <v>-0.21010474430067777</v>
      </c>
    </row>
    <row r="394" spans="1:13" x14ac:dyDescent="0.25">
      <c r="A394" s="6" t="s">
        <v>18</v>
      </c>
      <c r="B394" s="6" t="s">
        <v>61</v>
      </c>
      <c r="C394" s="8">
        <v>8643</v>
      </c>
      <c r="D394" s="8">
        <v>6653</v>
      </c>
      <c r="E394" s="8">
        <v>5602</v>
      </c>
      <c r="F394" s="8">
        <v>4015</v>
      </c>
      <c r="H394" s="8">
        <f t="shared" si="60"/>
        <v>-1051</v>
      </c>
      <c r="I394" s="14">
        <f t="shared" si="57"/>
        <v>-0.15797384638508943</v>
      </c>
      <c r="J394" s="8">
        <f t="shared" si="61"/>
        <v>-1587</v>
      </c>
      <c r="K394" s="14">
        <f t="shared" si="58"/>
        <v>-0.28329168154230633</v>
      </c>
      <c r="L394" s="8">
        <f t="shared" si="62"/>
        <v>-2638</v>
      </c>
      <c r="M394" s="14">
        <f t="shared" si="59"/>
        <v>-0.39651285134525777</v>
      </c>
    </row>
    <row r="395" spans="1:13" x14ac:dyDescent="0.25">
      <c r="A395" s="6" t="s">
        <v>18</v>
      </c>
      <c r="B395" s="6" t="s">
        <v>62</v>
      </c>
      <c r="C395" s="8">
        <v>4037</v>
      </c>
      <c r="D395" s="8">
        <v>4447</v>
      </c>
      <c r="E395" s="8">
        <v>69</v>
      </c>
      <c r="F395" s="8">
        <v>1415</v>
      </c>
      <c r="H395" s="8">
        <f t="shared" si="60"/>
        <v>-4378</v>
      </c>
      <c r="I395" s="14">
        <f t="shared" si="57"/>
        <v>-0.98448392174499666</v>
      </c>
      <c r="J395" s="8">
        <f t="shared" si="61"/>
        <v>1346</v>
      </c>
      <c r="K395" s="14">
        <f t="shared" si="58"/>
        <v>19.507246376811594</v>
      </c>
      <c r="L395" s="8">
        <f t="shared" si="62"/>
        <v>-3032</v>
      </c>
      <c r="M395" s="14">
        <f t="shared" si="59"/>
        <v>-0.68180796042275693</v>
      </c>
    </row>
    <row r="396" spans="1:13" x14ac:dyDescent="0.25">
      <c r="A396" s="6" t="s">
        <v>18</v>
      </c>
      <c r="B396" s="6" t="s">
        <v>63</v>
      </c>
      <c r="C396" s="8">
        <v>2518</v>
      </c>
      <c r="D396" s="8">
        <v>3031</v>
      </c>
      <c r="E396" s="8">
        <v>4644</v>
      </c>
      <c r="F396" s="8">
        <v>3203</v>
      </c>
      <c r="H396" s="8">
        <f t="shared" si="60"/>
        <v>1613</v>
      </c>
      <c r="I396" s="14">
        <f t="shared" si="57"/>
        <v>0.53216760145166608</v>
      </c>
      <c r="J396" s="8">
        <f t="shared" si="61"/>
        <v>-1441</v>
      </c>
      <c r="K396" s="14">
        <f t="shared" si="58"/>
        <v>-0.31029285099052539</v>
      </c>
      <c r="L396" s="8">
        <f t="shared" si="62"/>
        <v>172</v>
      </c>
      <c r="M396" s="14">
        <f t="shared" si="59"/>
        <v>5.6746948201913561E-2</v>
      </c>
    </row>
    <row r="397" spans="1:13" x14ac:dyDescent="0.25">
      <c r="A397" s="6" t="s">
        <v>18</v>
      </c>
      <c r="B397" s="6" t="s">
        <v>64</v>
      </c>
      <c r="C397" s="8">
        <v>661</v>
      </c>
      <c r="D397" s="8">
        <v>760</v>
      </c>
      <c r="E397" s="8">
        <v>386</v>
      </c>
      <c r="F397" s="8">
        <v>522</v>
      </c>
      <c r="H397" s="8">
        <f t="shared" si="60"/>
        <v>-374</v>
      </c>
      <c r="I397" s="14">
        <f t="shared" si="57"/>
        <v>-0.49210526315789471</v>
      </c>
      <c r="J397" s="8">
        <f t="shared" si="61"/>
        <v>136</v>
      </c>
      <c r="K397" s="14">
        <f t="shared" si="58"/>
        <v>0.35233160621761656</v>
      </c>
      <c r="L397" s="8">
        <f t="shared" si="62"/>
        <v>-238</v>
      </c>
      <c r="M397" s="14">
        <f t="shared" si="59"/>
        <v>-0.31315789473684208</v>
      </c>
    </row>
    <row r="398" spans="1:13" x14ac:dyDescent="0.25">
      <c r="A398" s="6" t="s">
        <v>18</v>
      </c>
      <c r="B398" s="6" t="s">
        <v>65</v>
      </c>
      <c r="C398" s="8">
        <v>3312</v>
      </c>
      <c r="D398" s="8">
        <v>3338</v>
      </c>
      <c r="E398" s="8">
        <v>3914</v>
      </c>
      <c r="F398" s="8">
        <v>3258</v>
      </c>
      <c r="H398" s="8">
        <f t="shared" si="60"/>
        <v>576</v>
      </c>
      <c r="I398" s="14">
        <f t="shared" si="57"/>
        <v>0.17255841821449969</v>
      </c>
      <c r="J398" s="8">
        <f t="shared" si="61"/>
        <v>-656</v>
      </c>
      <c r="K398" s="14">
        <f t="shared" si="58"/>
        <v>-0.16760347470618292</v>
      </c>
      <c r="L398" s="8">
        <f t="shared" si="62"/>
        <v>-80</v>
      </c>
      <c r="M398" s="14">
        <f t="shared" si="59"/>
        <v>-2.3966446974236069E-2</v>
      </c>
    </row>
    <row r="399" spans="1:13" x14ac:dyDescent="0.25">
      <c r="A399" s="6" t="s">
        <v>18</v>
      </c>
      <c r="B399" s="6" t="s">
        <v>66</v>
      </c>
      <c r="C399" s="8">
        <v>30513</v>
      </c>
      <c r="D399" s="8">
        <v>29532</v>
      </c>
      <c r="E399" s="8">
        <v>25724</v>
      </c>
      <c r="F399" s="8">
        <v>19152</v>
      </c>
      <c r="H399" s="8">
        <f t="shared" si="60"/>
        <v>-3808</v>
      </c>
      <c r="I399" s="14">
        <f t="shared" si="57"/>
        <v>-0.12894487335771368</v>
      </c>
      <c r="J399" s="8">
        <f t="shared" si="61"/>
        <v>-6572</v>
      </c>
      <c r="K399" s="14">
        <f t="shared" si="58"/>
        <v>-0.25548126263411602</v>
      </c>
      <c r="L399" s="8">
        <f t="shared" si="62"/>
        <v>-10380</v>
      </c>
      <c r="M399" s="14">
        <f t="shared" si="59"/>
        <v>-0.35148313693620481</v>
      </c>
    </row>
    <row r="400" spans="1:13" x14ac:dyDescent="0.25">
      <c r="A400" s="6" t="s">
        <v>18</v>
      </c>
      <c r="B400" s="6" t="s">
        <v>67</v>
      </c>
      <c r="C400" s="8">
        <v>0</v>
      </c>
      <c r="D400" s="8">
        <v>2075</v>
      </c>
      <c r="E400" s="8">
        <v>4207</v>
      </c>
      <c r="F400" s="8">
        <v>4245</v>
      </c>
      <c r="H400" s="8">
        <f t="shared" si="60"/>
        <v>2132</v>
      </c>
      <c r="I400" s="14">
        <f t="shared" si="57"/>
        <v>1.0274698795180723</v>
      </c>
      <c r="J400" s="8">
        <f t="shared" si="61"/>
        <v>38</v>
      </c>
      <c r="K400" s="14">
        <f t="shared" si="58"/>
        <v>9.0325647729973847E-3</v>
      </c>
      <c r="L400" s="8">
        <f t="shared" si="62"/>
        <v>2170</v>
      </c>
      <c r="M400" s="14">
        <f t="shared" si="59"/>
        <v>1.0457831325301206</v>
      </c>
    </row>
    <row r="401" spans="1:13" x14ac:dyDescent="0.25">
      <c r="A401" s="6" t="s">
        <v>18</v>
      </c>
      <c r="B401" s="6" t="s">
        <v>68</v>
      </c>
      <c r="C401" s="8">
        <v>70</v>
      </c>
      <c r="D401" s="8">
        <v>133</v>
      </c>
      <c r="E401" s="8">
        <v>196</v>
      </c>
      <c r="F401" s="8">
        <v>172</v>
      </c>
      <c r="H401" s="8">
        <f t="shared" si="60"/>
        <v>63</v>
      </c>
      <c r="I401" s="14">
        <f t="shared" si="57"/>
        <v>0.47368421052631576</v>
      </c>
      <c r="J401" s="8">
        <f t="shared" si="61"/>
        <v>-24</v>
      </c>
      <c r="K401" s="14">
        <f t="shared" si="58"/>
        <v>-0.12244897959183673</v>
      </c>
      <c r="L401" s="8">
        <f t="shared" si="62"/>
        <v>39</v>
      </c>
      <c r="M401" s="14">
        <f t="shared" si="59"/>
        <v>0.2932330827067669</v>
      </c>
    </row>
    <row r="402" spans="1:13" x14ac:dyDescent="0.25">
      <c r="A402" s="6" t="s">
        <v>18</v>
      </c>
      <c r="B402" s="6" t="s">
        <v>69</v>
      </c>
      <c r="C402" s="8">
        <v>3142</v>
      </c>
      <c r="D402" s="8">
        <v>2857</v>
      </c>
      <c r="E402" s="8">
        <v>1727</v>
      </c>
      <c r="F402" s="8">
        <v>1459</v>
      </c>
      <c r="H402" s="8">
        <f t="shared" si="60"/>
        <v>-1130</v>
      </c>
      <c r="I402" s="14">
        <f t="shared" si="57"/>
        <v>-0.39551977598879945</v>
      </c>
      <c r="J402" s="8">
        <f t="shared" si="61"/>
        <v>-268</v>
      </c>
      <c r="K402" s="14">
        <f t="shared" si="58"/>
        <v>-0.15518239722061378</v>
      </c>
      <c r="L402" s="8">
        <f t="shared" si="62"/>
        <v>-1398</v>
      </c>
      <c r="M402" s="14">
        <f t="shared" si="59"/>
        <v>-0.48932446622331116</v>
      </c>
    </row>
    <row r="403" spans="1:13" x14ac:dyDescent="0.25">
      <c r="A403" s="6" t="s">
        <v>18</v>
      </c>
      <c r="B403" s="6" t="s">
        <v>70</v>
      </c>
      <c r="C403" s="8">
        <v>7639</v>
      </c>
      <c r="D403" s="8">
        <v>6488</v>
      </c>
      <c r="E403" s="8">
        <v>6017</v>
      </c>
      <c r="F403" s="8">
        <v>5022</v>
      </c>
      <c r="H403" s="8">
        <f t="shared" si="60"/>
        <v>-471</v>
      </c>
      <c r="I403" s="14">
        <f t="shared" si="57"/>
        <v>-7.259556103575833E-2</v>
      </c>
      <c r="J403" s="8">
        <f t="shared" si="61"/>
        <v>-995</v>
      </c>
      <c r="K403" s="14">
        <f t="shared" si="58"/>
        <v>-0.16536479973408674</v>
      </c>
      <c r="L403" s="8">
        <f t="shared" si="62"/>
        <v>-1466</v>
      </c>
      <c r="M403" s="14">
        <f t="shared" si="59"/>
        <v>-0.22595561035758324</v>
      </c>
    </row>
    <row r="404" spans="1:13" x14ac:dyDescent="0.25">
      <c r="A404" s="6" t="s">
        <v>18</v>
      </c>
      <c r="B404" s="6" t="s">
        <v>71</v>
      </c>
      <c r="C404" s="8">
        <v>4381</v>
      </c>
      <c r="D404" s="8">
        <v>6491</v>
      </c>
      <c r="E404" s="8">
        <v>163</v>
      </c>
      <c r="F404" s="8">
        <v>554</v>
      </c>
      <c r="H404" s="8">
        <f t="shared" si="60"/>
        <v>-6328</v>
      </c>
      <c r="I404" s="14">
        <f t="shared" si="57"/>
        <v>-0.97488830688645822</v>
      </c>
      <c r="J404" s="8">
        <f t="shared" si="61"/>
        <v>391</v>
      </c>
      <c r="K404" s="14">
        <f t="shared" si="58"/>
        <v>2.3987730061349692</v>
      </c>
      <c r="L404" s="8">
        <f t="shared" si="62"/>
        <v>-5937</v>
      </c>
      <c r="M404" s="14">
        <f t="shared" si="59"/>
        <v>-0.91465105530734858</v>
      </c>
    </row>
    <row r="405" spans="1:13" x14ac:dyDescent="0.25">
      <c r="A405" s="6" t="s">
        <v>18</v>
      </c>
      <c r="B405" s="6" t="s">
        <v>72</v>
      </c>
      <c r="C405" s="8">
        <v>2866</v>
      </c>
      <c r="D405" s="8">
        <v>2895</v>
      </c>
      <c r="E405" s="8">
        <v>3691</v>
      </c>
      <c r="F405" s="8">
        <v>3043</v>
      </c>
      <c r="H405" s="8">
        <f t="shared" si="60"/>
        <v>796</v>
      </c>
      <c r="I405" s="14">
        <f t="shared" si="57"/>
        <v>0.27495682210708117</v>
      </c>
      <c r="J405" s="8">
        <f t="shared" si="61"/>
        <v>-648</v>
      </c>
      <c r="K405" s="14">
        <f t="shared" si="58"/>
        <v>-0.17556217827147114</v>
      </c>
      <c r="L405" s="8">
        <f t="shared" si="62"/>
        <v>148</v>
      </c>
      <c r="M405" s="14">
        <f t="shared" si="59"/>
        <v>5.1122625215889464E-2</v>
      </c>
    </row>
    <row r="406" spans="1:13" x14ac:dyDescent="0.25">
      <c r="A406" s="6" t="s">
        <v>18</v>
      </c>
      <c r="B406" s="6" t="s">
        <v>73</v>
      </c>
      <c r="C406" s="8">
        <v>162</v>
      </c>
      <c r="D406" s="8">
        <v>139</v>
      </c>
      <c r="E406" s="8">
        <v>129</v>
      </c>
      <c r="F406" s="8">
        <v>141</v>
      </c>
      <c r="H406" s="8">
        <f t="shared" si="60"/>
        <v>-10</v>
      </c>
      <c r="I406" s="14">
        <f t="shared" si="57"/>
        <v>-7.1942446043165464E-2</v>
      </c>
      <c r="J406" s="8">
        <f t="shared" si="61"/>
        <v>12</v>
      </c>
      <c r="K406" s="14">
        <f t="shared" si="58"/>
        <v>9.3023255813953487E-2</v>
      </c>
      <c r="L406" s="8">
        <f t="shared" si="62"/>
        <v>2</v>
      </c>
      <c r="M406" s="14">
        <f t="shared" si="59"/>
        <v>1.4388489208633094E-2</v>
      </c>
    </row>
    <row r="407" spans="1:13" x14ac:dyDescent="0.25">
      <c r="A407" s="6" t="s">
        <v>18</v>
      </c>
      <c r="B407" s="6" t="s">
        <v>74</v>
      </c>
      <c r="C407" s="8">
        <v>434</v>
      </c>
      <c r="D407" s="8">
        <v>617</v>
      </c>
      <c r="E407" s="8">
        <v>420</v>
      </c>
      <c r="F407" s="8">
        <v>556</v>
      </c>
      <c r="H407" s="8">
        <f t="shared" si="60"/>
        <v>-197</v>
      </c>
      <c r="I407" s="14">
        <f t="shared" si="57"/>
        <v>-0.31928687196110211</v>
      </c>
      <c r="J407" s="8">
        <f t="shared" si="61"/>
        <v>136</v>
      </c>
      <c r="K407" s="14">
        <f t="shared" si="58"/>
        <v>0.32380952380952382</v>
      </c>
      <c r="L407" s="8">
        <f t="shared" si="62"/>
        <v>-61</v>
      </c>
      <c r="M407" s="14">
        <f t="shared" si="59"/>
        <v>-9.8865478119935166E-2</v>
      </c>
    </row>
    <row r="408" spans="1:13" x14ac:dyDescent="0.25">
      <c r="A408" s="6" t="s">
        <v>18</v>
      </c>
      <c r="B408" s="6" t="s">
        <v>75</v>
      </c>
      <c r="C408" s="8">
        <v>4096</v>
      </c>
      <c r="D408" s="8">
        <v>2962</v>
      </c>
      <c r="E408" s="8">
        <v>1064</v>
      </c>
      <c r="F408" s="8">
        <v>5801</v>
      </c>
      <c r="H408" s="8">
        <f t="shared" si="60"/>
        <v>-1898</v>
      </c>
      <c r="I408" s="14">
        <f t="shared" si="57"/>
        <v>-0.64078325455773122</v>
      </c>
      <c r="J408" s="8">
        <f t="shared" si="61"/>
        <v>4737</v>
      </c>
      <c r="K408" s="14">
        <f t="shared" si="58"/>
        <v>4.4520676691729326</v>
      </c>
      <c r="L408" s="8">
        <f t="shared" si="62"/>
        <v>2839</v>
      </c>
      <c r="M408" s="14">
        <f t="shared" si="59"/>
        <v>0.95847400405131666</v>
      </c>
    </row>
    <row r="409" spans="1:13" x14ac:dyDescent="0.25">
      <c r="A409" s="6" t="s">
        <v>18</v>
      </c>
      <c r="B409" s="6" t="s">
        <v>76</v>
      </c>
      <c r="C409" s="8">
        <v>37</v>
      </c>
      <c r="D409" s="8">
        <v>99</v>
      </c>
      <c r="E409" s="8">
        <v>49</v>
      </c>
      <c r="F409" s="8">
        <v>44</v>
      </c>
      <c r="H409" s="8">
        <f t="shared" si="60"/>
        <v>-50</v>
      </c>
      <c r="I409" s="14">
        <f t="shared" si="57"/>
        <v>-0.50505050505050508</v>
      </c>
      <c r="J409" s="8">
        <f t="shared" si="61"/>
        <v>-5</v>
      </c>
      <c r="K409" s="14">
        <f t="shared" si="58"/>
        <v>-0.10204081632653061</v>
      </c>
      <c r="L409" s="8">
        <f t="shared" si="62"/>
        <v>-55</v>
      </c>
      <c r="M409" s="14">
        <f t="shared" si="59"/>
        <v>-0.55555555555555558</v>
      </c>
    </row>
    <row r="410" spans="1:13" x14ac:dyDescent="0.25">
      <c r="A410" s="6" t="s">
        <v>18</v>
      </c>
      <c r="B410" s="6" t="s">
        <v>77</v>
      </c>
      <c r="C410" s="8">
        <v>0</v>
      </c>
      <c r="D410" s="8">
        <v>34</v>
      </c>
      <c r="E410" s="8">
        <v>5</v>
      </c>
      <c r="F410" s="8">
        <v>0</v>
      </c>
      <c r="H410" s="8">
        <f t="shared" si="60"/>
        <v>-29</v>
      </c>
      <c r="I410" s="14">
        <f t="shared" si="57"/>
        <v>-0.8529411764705882</v>
      </c>
      <c r="J410" s="8">
        <f t="shared" si="61"/>
        <v>-5</v>
      </c>
      <c r="K410" s="14">
        <f t="shared" si="58"/>
        <v>-1</v>
      </c>
      <c r="L410" s="8">
        <f t="shared" si="62"/>
        <v>-34</v>
      </c>
      <c r="M410" s="14">
        <f t="shared" si="59"/>
        <v>-1</v>
      </c>
    </row>
    <row r="411" spans="1:13" x14ac:dyDescent="0.25">
      <c r="A411" s="6" t="s">
        <v>18</v>
      </c>
      <c r="B411" s="6" t="s">
        <v>78</v>
      </c>
      <c r="C411" s="8">
        <v>34</v>
      </c>
      <c r="D411" s="8">
        <v>63</v>
      </c>
      <c r="E411" s="8">
        <v>54</v>
      </c>
      <c r="F411" s="8">
        <v>80</v>
      </c>
      <c r="H411" s="8">
        <f t="shared" si="60"/>
        <v>-9</v>
      </c>
      <c r="I411" s="14">
        <f t="shared" si="57"/>
        <v>-0.14285714285714285</v>
      </c>
      <c r="J411" s="8">
        <f t="shared" si="61"/>
        <v>26</v>
      </c>
      <c r="K411" s="14">
        <f t="shared" si="58"/>
        <v>0.48148148148148145</v>
      </c>
      <c r="L411" s="8">
        <f t="shared" si="62"/>
        <v>17</v>
      </c>
      <c r="M411" s="14">
        <f t="shared" si="59"/>
        <v>0.26984126984126983</v>
      </c>
    </row>
    <row r="412" spans="1:13" x14ac:dyDescent="0.25">
      <c r="A412" s="6" t="s">
        <v>18</v>
      </c>
      <c r="B412" s="6" t="s">
        <v>79</v>
      </c>
      <c r="C412" s="8">
        <v>107</v>
      </c>
      <c r="D412" s="8">
        <v>99</v>
      </c>
      <c r="E412" s="8">
        <v>66</v>
      </c>
      <c r="F412" s="8">
        <v>22</v>
      </c>
      <c r="H412" s="8">
        <f t="shared" si="60"/>
        <v>-33</v>
      </c>
      <c r="I412" s="14">
        <f t="shared" si="57"/>
        <v>-0.33333333333333331</v>
      </c>
      <c r="J412" s="8">
        <f t="shared" si="61"/>
        <v>-44</v>
      </c>
      <c r="K412" s="14">
        <f t="shared" si="58"/>
        <v>-0.66666666666666663</v>
      </c>
      <c r="L412" s="8">
        <f t="shared" si="62"/>
        <v>-77</v>
      </c>
      <c r="M412" s="14">
        <f t="shared" si="59"/>
        <v>-0.77777777777777779</v>
      </c>
    </row>
    <row r="413" spans="1:13" x14ac:dyDescent="0.25">
      <c r="A413" s="6" t="s">
        <v>18</v>
      </c>
      <c r="B413" s="6" t="s">
        <v>80</v>
      </c>
      <c r="C413" s="8">
        <v>0</v>
      </c>
      <c r="D413" s="8">
        <v>0</v>
      </c>
      <c r="E413" s="8">
        <v>0</v>
      </c>
      <c r="F413" s="8">
        <v>0</v>
      </c>
      <c r="H413" s="8">
        <f t="shared" si="60"/>
        <v>0</v>
      </c>
      <c r="I413" s="14">
        <f t="shared" si="57"/>
        <v>0</v>
      </c>
      <c r="J413" s="8">
        <f t="shared" si="61"/>
        <v>0</v>
      </c>
      <c r="K413" s="14">
        <f t="shared" si="58"/>
        <v>0</v>
      </c>
      <c r="L413" s="8">
        <f t="shared" si="62"/>
        <v>0</v>
      </c>
      <c r="M413" s="14">
        <f t="shared" si="59"/>
        <v>0</v>
      </c>
    </row>
    <row r="414" spans="1:13" x14ac:dyDescent="0.25">
      <c r="A414" s="18" t="s">
        <v>18</v>
      </c>
      <c r="B414" s="24" t="s">
        <v>85</v>
      </c>
      <c r="C414" s="8">
        <f>SUM(C356:C413)</f>
        <v>321426</v>
      </c>
      <c r="D414" s="20">
        <f>SUM(D356:D413)</f>
        <v>304687</v>
      </c>
      <c r="E414" s="20">
        <f>SUM(E356:E413)</f>
        <v>257375</v>
      </c>
      <c r="F414" s="20">
        <f>SUM(F356:F413)</f>
        <v>195103</v>
      </c>
      <c r="G414" s="19"/>
      <c r="H414" s="23">
        <f t="shared" si="60"/>
        <v>-47312</v>
      </c>
      <c r="I414" s="21">
        <f t="shared" si="57"/>
        <v>-0.15528066507596319</v>
      </c>
      <c r="J414" s="23">
        <f t="shared" si="61"/>
        <v>-62272</v>
      </c>
      <c r="K414" s="21">
        <f t="shared" si="58"/>
        <v>-0.24195046138902379</v>
      </c>
      <c r="L414" s="23">
        <f t="shared" si="62"/>
        <v>-109584</v>
      </c>
      <c r="M414" s="21">
        <f t="shared" si="59"/>
        <v>-0.35966089790506323</v>
      </c>
    </row>
    <row r="415" spans="1:13" x14ac:dyDescent="0.25">
      <c r="C415" s="8"/>
      <c r="D415" s="8"/>
      <c r="E415" s="8"/>
      <c r="F415" s="8"/>
    </row>
    <row r="416" spans="1:13" x14ac:dyDescent="0.25">
      <c r="A416" s="6" t="s">
        <v>19</v>
      </c>
      <c r="B416" s="6" t="s">
        <v>24</v>
      </c>
      <c r="C416" s="8">
        <v>50</v>
      </c>
      <c r="D416" s="8">
        <v>42</v>
      </c>
      <c r="E416" s="8">
        <v>37</v>
      </c>
      <c r="F416" s="8">
        <v>61</v>
      </c>
      <c r="H416" s="8">
        <f t="shared" ref="H416:H447" si="63">E416-D416</f>
        <v>-5</v>
      </c>
      <c r="I416" s="14">
        <f>IF(D416&gt;0, H416/D416, 0)</f>
        <v>-0.11904761904761904</v>
      </c>
      <c r="J416" s="8">
        <f t="shared" ref="J416:J447" si="64">F416-E416</f>
        <v>24</v>
      </c>
      <c r="K416" s="14">
        <f>IF(E416&gt;0, J416/E416, 0)</f>
        <v>0.64864864864864868</v>
      </c>
      <c r="L416" s="8">
        <f t="shared" ref="L416:L447" si="65">F416-D416</f>
        <v>19</v>
      </c>
      <c r="M416" s="14">
        <f>IF(D416&gt;0, L416/D416, 0)</f>
        <v>0.45238095238095238</v>
      </c>
    </row>
    <row r="417" spans="1:13" x14ac:dyDescent="0.25">
      <c r="A417" s="6" t="s">
        <v>19</v>
      </c>
      <c r="B417" s="6" t="s">
        <v>25</v>
      </c>
      <c r="C417" s="8">
        <v>0</v>
      </c>
      <c r="D417" s="8">
        <v>0</v>
      </c>
      <c r="E417" s="8">
        <v>0</v>
      </c>
      <c r="F417" s="8">
        <v>0</v>
      </c>
      <c r="H417" s="8">
        <f t="shared" si="63"/>
        <v>0</v>
      </c>
      <c r="I417" s="14">
        <f t="shared" ref="I417:I473" si="66">IF(D417&gt;0, H417/D417, 0)</f>
        <v>0</v>
      </c>
      <c r="J417" s="8">
        <f t="shared" si="64"/>
        <v>0</v>
      </c>
      <c r="K417" s="14">
        <f t="shared" ref="K417:K473" si="67">IF(E417&gt;0, J417/E417, 0)</f>
        <v>0</v>
      </c>
      <c r="L417" s="8">
        <f t="shared" si="65"/>
        <v>0</v>
      </c>
      <c r="M417" s="14">
        <f t="shared" ref="M417:M473" si="68">IF(D417&gt;0, L417/D417, 0)</f>
        <v>0</v>
      </c>
    </row>
    <row r="418" spans="1:13" x14ac:dyDescent="0.25">
      <c r="A418" s="6" t="s">
        <v>19</v>
      </c>
      <c r="B418" s="6" t="s">
        <v>26</v>
      </c>
      <c r="C418" s="8">
        <v>163</v>
      </c>
      <c r="D418" s="8">
        <v>300</v>
      </c>
      <c r="E418" s="8">
        <v>246</v>
      </c>
      <c r="F418" s="8">
        <v>139</v>
      </c>
      <c r="H418" s="8">
        <f t="shared" si="63"/>
        <v>-54</v>
      </c>
      <c r="I418" s="14">
        <f t="shared" si="66"/>
        <v>-0.18</v>
      </c>
      <c r="J418" s="8">
        <f t="shared" si="64"/>
        <v>-107</v>
      </c>
      <c r="K418" s="14">
        <f t="shared" si="67"/>
        <v>-0.43495934959349591</v>
      </c>
      <c r="L418" s="8">
        <f t="shared" si="65"/>
        <v>-161</v>
      </c>
      <c r="M418" s="14">
        <f t="shared" si="68"/>
        <v>-0.53666666666666663</v>
      </c>
    </row>
    <row r="419" spans="1:13" x14ac:dyDescent="0.25">
      <c r="A419" s="6" t="s">
        <v>19</v>
      </c>
      <c r="B419" s="6" t="s">
        <v>27</v>
      </c>
      <c r="C419" s="8">
        <v>52</v>
      </c>
      <c r="D419" s="8">
        <v>36</v>
      </c>
      <c r="E419" s="8">
        <v>33</v>
      </c>
      <c r="F419" s="8">
        <v>34</v>
      </c>
      <c r="H419" s="8">
        <f t="shared" si="63"/>
        <v>-3</v>
      </c>
      <c r="I419" s="14">
        <f t="shared" si="66"/>
        <v>-8.3333333333333329E-2</v>
      </c>
      <c r="J419" s="8">
        <f t="shared" si="64"/>
        <v>1</v>
      </c>
      <c r="K419" s="14">
        <f t="shared" si="67"/>
        <v>3.0303030303030304E-2</v>
      </c>
      <c r="L419" s="8">
        <f t="shared" si="65"/>
        <v>-2</v>
      </c>
      <c r="M419" s="14">
        <f t="shared" si="68"/>
        <v>-5.5555555555555552E-2</v>
      </c>
    </row>
    <row r="420" spans="1:13" x14ac:dyDescent="0.25">
      <c r="A420" s="6" t="s">
        <v>19</v>
      </c>
      <c r="B420" s="6" t="s">
        <v>28</v>
      </c>
      <c r="C420" s="8">
        <v>4982</v>
      </c>
      <c r="D420" s="8">
        <v>4734</v>
      </c>
      <c r="E420" s="8">
        <v>3851</v>
      </c>
      <c r="F420" s="8">
        <v>2401</v>
      </c>
      <c r="H420" s="8">
        <f t="shared" si="63"/>
        <v>-883</v>
      </c>
      <c r="I420" s="14">
        <f t="shared" si="66"/>
        <v>-0.18652302492606676</v>
      </c>
      <c r="J420" s="8">
        <f t="shared" si="64"/>
        <v>-1450</v>
      </c>
      <c r="K420" s="14">
        <f t="shared" si="67"/>
        <v>-0.37652557777200729</v>
      </c>
      <c r="L420" s="8">
        <f t="shared" si="65"/>
        <v>-2333</v>
      </c>
      <c r="M420" s="14">
        <f t="shared" si="68"/>
        <v>-0.49281791297000421</v>
      </c>
    </row>
    <row r="421" spans="1:13" x14ac:dyDescent="0.25">
      <c r="A421" s="6" t="s">
        <v>19</v>
      </c>
      <c r="B421" s="6" t="s">
        <v>29</v>
      </c>
      <c r="C421" s="8">
        <v>94</v>
      </c>
      <c r="D421" s="8">
        <v>51</v>
      </c>
      <c r="E421" s="8">
        <v>38</v>
      </c>
      <c r="F421" s="8">
        <v>26</v>
      </c>
      <c r="H421" s="8">
        <f t="shared" si="63"/>
        <v>-13</v>
      </c>
      <c r="I421" s="14">
        <f t="shared" si="66"/>
        <v>-0.25490196078431371</v>
      </c>
      <c r="J421" s="8">
        <f t="shared" si="64"/>
        <v>-12</v>
      </c>
      <c r="K421" s="14">
        <f t="shared" si="67"/>
        <v>-0.31578947368421051</v>
      </c>
      <c r="L421" s="8">
        <f t="shared" si="65"/>
        <v>-25</v>
      </c>
      <c r="M421" s="14">
        <f t="shared" si="68"/>
        <v>-0.49019607843137253</v>
      </c>
    </row>
    <row r="422" spans="1:13" x14ac:dyDescent="0.25">
      <c r="A422" s="6" t="s">
        <v>19</v>
      </c>
      <c r="B422" s="6" t="s">
        <v>30</v>
      </c>
      <c r="C422" s="8">
        <v>15</v>
      </c>
      <c r="D422" s="8">
        <v>0</v>
      </c>
      <c r="E422" s="8">
        <v>41</v>
      </c>
      <c r="F422" s="8">
        <v>32</v>
      </c>
      <c r="H422" s="8">
        <f t="shared" si="63"/>
        <v>41</v>
      </c>
      <c r="I422" s="14">
        <f t="shared" si="66"/>
        <v>0</v>
      </c>
      <c r="J422" s="8">
        <f t="shared" si="64"/>
        <v>-9</v>
      </c>
      <c r="K422" s="14">
        <f t="shared" si="67"/>
        <v>-0.21951219512195122</v>
      </c>
      <c r="L422" s="8">
        <f t="shared" si="65"/>
        <v>32</v>
      </c>
      <c r="M422" s="14">
        <f t="shared" si="68"/>
        <v>0</v>
      </c>
    </row>
    <row r="423" spans="1:13" x14ac:dyDescent="0.25">
      <c r="A423" s="6" t="s">
        <v>19</v>
      </c>
      <c r="B423" s="6" t="s">
        <v>31</v>
      </c>
      <c r="C423" s="8">
        <v>12</v>
      </c>
      <c r="D423" s="8">
        <v>17</v>
      </c>
      <c r="E423" s="8">
        <v>29</v>
      </c>
      <c r="F423" s="8">
        <v>13</v>
      </c>
      <c r="H423" s="8">
        <f t="shared" si="63"/>
        <v>12</v>
      </c>
      <c r="I423" s="14">
        <f t="shared" si="66"/>
        <v>0.70588235294117652</v>
      </c>
      <c r="J423" s="8">
        <f t="shared" si="64"/>
        <v>-16</v>
      </c>
      <c r="K423" s="14">
        <f t="shared" si="67"/>
        <v>-0.55172413793103448</v>
      </c>
      <c r="L423" s="8">
        <f t="shared" si="65"/>
        <v>-4</v>
      </c>
      <c r="M423" s="14">
        <f t="shared" si="68"/>
        <v>-0.23529411764705882</v>
      </c>
    </row>
    <row r="424" spans="1:13" x14ac:dyDescent="0.25">
      <c r="A424" s="6" t="s">
        <v>19</v>
      </c>
      <c r="B424" s="6" t="s">
        <v>32</v>
      </c>
      <c r="C424" s="8">
        <v>544</v>
      </c>
      <c r="D424" s="8">
        <v>387</v>
      </c>
      <c r="E424" s="8">
        <v>1594</v>
      </c>
      <c r="F424" s="8">
        <v>1588</v>
      </c>
      <c r="H424" s="8">
        <f t="shared" si="63"/>
        <v>1207</v>
      </c>
      <c r="I424" s="14">
        <f t="shared" si="66"/>
        <v>3.1188630490956073</v>
      </c>
      <c r="J424" s="8">
        <f t="shared" si="64"/>
        <v>-6</v>
      </c>
      <c r="K424" s="14">
        <f t="shared" si="67"/>
        <v>-3.7641154328732747E-3</v>
      </c>
      <c r="L424" s="8">
        <f t="shared" si="65"/>
        <v>1201</v>
      </c>
      <c r="M424" s="14">
        <f t="shared" si="68"/>
        <v>3.103359173126615</v>
      </c>
    </row>
    <row r="425" spans="1:13" x14ac:dyDescent="0.25">
      <c r="A425" s="6" t="s">
        <v>19</v>
      </c>
      <c r="B425" s="6" t="s">
        <v>33</v>
      </c>
      <c r="C425" s="8">
        <v>172</v>
      </c>
      <c r="D425" s="8">
        <v>152</v>
      </c>
      <c r="E425" s="8">
        <v>103</v>
      </c>
      <c r="F425" s="8">
        <v>67</v>
      </c>
      <c r="H425" s="8">
        <f t="shared" si="63"/>
        <v>-49</v>
      </c>
      <c r="I425" s="14">
        <f t="shared" si="66"/>
        <v>-0.32236842105263158</v>
      </c>
      <c r="J425" s="8">
        <f t="shared" si="64"/>
        <v>-36</v>
      </c>
      <c r="K425" s="14">
        <f t="shared" si="67"/>
        <v>-0.34951456310679613</v>
      </c>
      <c r="L425" s="8">
        <f t="shared" si="65"/>
        <v>-85</v>
      </c>
      <c r="M425" s="14">
        <f t="shared" si="68"/>
        <v>-0.55921052631578949</v>
      </c>
    </row>
    <row r="426" spans="1:13" x14ac:dyDescent="0.25">
      <c r="A426" s="6" t="s">
        <v>19</v>
      </c>
      <c r="B426" s="6" t="s">
        <v>34</v>
      </c>
      <c r="C426" s="8">
        <v>0</v>
      </c>
      <c r="D426" s="8">
        <v>0</v>
      </c>
      <c r="E426" s="8">
        <v>0</v>
      </c>
      <c r="F426" s="8">
        <v>0</v>
      </c>
      <c r="H426" s="8">
        <f t="shared" si="63"/>
        <v>0</v>
      </c>
      <c r="I426" s="14">
        <f t="shared" si="66"/>
        <v>0</v>
      </c>
      <c r="J426" s="8">
        <f t="shared" si="64"/>
        <v>0</v>
      </c>
      <c r="K426" s="14">
        <f t="shared" si="67"/>
        <v>0</v>
      </c>
      <c r="L426" s="8">
        <f t="shared" si="65"/>
        <v>0</v>
      </c>
      <c r="M426" s="14">
        <f t="shared" si="68"/>
        <v>0</v>
      </c>
    </row>
    <row r="427" spans="1:13" x14ac:dyDescent="0.25">
      <c r="A427" s="6" t="s">
        <v>19</v>
      </c>
      <c r="B427" s="6" t="s">
        <v>35</v>
      </c>
      <c r="C427" s="8">
        <v>59</v>
      </c>
      <c r="D427" s="8">
        <v>38</v>
      </c>
      <c r="E427" s="8">
        <v>28</v>
      </c>
      <c r="F427" s="8">
        <v>3</v>
      </c>
      <c r="H427" s="8">
        <f t="shared" si="63"/>
        <v>-10</v>
      </c>
      <c r="I427" s="14">
        <f t="shared" si="66"/>
        <v>-0.26315789473684209</v>
      </c>
      <c r="J427" s="8">
        <f t="shared" si="64"/>
        <v>-25</v>
      </c>
      <c r="K427" s="14">
        <f t="shared" si="67"/>
        <v>-0.8928571428571429</v>
      </c>
      <c r="L427" s="8">
        <f t="shared" si="65"/>
        <v>-35</v>
      </c>
      <c r="M427" s="14">
        <f t="shared" si="68"/>
        <v>-0.92105263157894735</v>
      </c>
    </row>
    <row r="428" spans="1:13" x14ac:dyDescent="0.25">
      <c r="A428" s="6" t="s">
        <v>19</v>
      </c>
      <c r="B428" s="6" t="s">
        <v>36</v>
      </c>
      <c r="C428" s="8">
        <v>385</v>
      </c>
      <c r="D428" s="8">
        <v>437</v>
      </c>
      <c r="E428" s="8">
        <v>459</v>
      </c>
      <c r="F428" s="8">
        <v>388</v>
      </c>
      <c r="H428" s="8">
        <f t="shared" si="63"/>
        <v>22</v>
      </c>
      <c r="I428" s="14">
        <f t="shared" si="66"/>
        <v>5.0343249427917618E-2</v>
      </c>
      <c r="J428" s="8">
        <f t="shared" si="64"/>
        <v>-71</v>
      </c>
      <c r="K428" s="14">
        <f t="shared" si="67"/>
        <v>-0.15468409586056645</v>
      </c>
      <c r="L428" s="8">
        <f t="shared" si="65"/>
        <v>-49</v>
      </c>
      <c r="M428" s="14">
        <f t="shared" si="68"/>
        <v>-0.11212814645308924</v>
      </c>
    </row>
    <row r="429" spans="1:13" x14ac:dyDescent="0.25">
      <c r="A429" s="6" t="s">
        <v>19</v>
      </c>
      <c r="B429" s="6" t="s">
        <v>37</v>
      </c>
      <c r="C429" s="8">
        <v>132</v>
      </c>
      <c r="D429" s="8">
        <v>150</v>
      </c>
      <c r="E429" s="8">
        <v>121</v>
      </c>
      <c r="F429" s="8">
        <v>123</v>
      </c>
      <c r="H429" s="8">
        <f t="shared" si="63"/>
        <v>-29</v>
      </c>
      <c r="I429" s="14">
        <f t="shared" si="66"/>
        <v>-0.19333333333333333</v>
      </c>
      <c r="J429" s="8">
        <f t="shared" si="64"/>
        <v>2</v>
      </c>
      <c r="K429" s="14">
        <f t="shared" si="67"/>
        <v>1.6528925619834711E-2</v>
      </c>
      <c r="L429" s="8">
        <f t="shared" si="65"/>
        <v>-27</v>
      </c>
      <c r="M429" s="14">
        <f t="shared" si="68"/>
        <v>-0.18</v>
      </c>
    </row>
    <row r="430" spans="1:13" x14ac:dyDescent="0.25">
      <c r="A430" s="6" t="s">
        <v>19</v>
      </c>
      <c r="B430" s="6" t="s">
        <v>38</v>
      </c>
      <c r="C430" s="8">
        <v>48</v>
      </c>
      <c r="D430" s="8">
        <v>30</v>
      </c>
      <c r="E430" s="8">
        <v>29</v>
      </c>
      <c r="F430" s="8">
        <v>33</v>
      </c>
      <c r="H430" s="8">
        <f t="shared" si="63"/>
        <v>-1</v>
      </c>
      <c r="I430" s="14">
        <f t="shared" si="66"/>
        <v>-3.3333333333333333E-2</v>
      </c>
      <c r="J430" s="8">
        <f t="shared" si="64"/>
        <v>4</v>
      </c>
      <c r="K430" s="14">
        <f t="shared" si="67"/>
        <v>0.13793103448275862</v>
      </c>
      <c r="L430" s="8">
        <f t="shared" si="65"/>
        <v>3</v>
      </c>
      <c r="M430" s="14">
        <f t="shared" si="68"/>
        <v>0.1</v>
      </c>
    </row>
    <row r="431" spans="1:13" x14ac:dyDescent="0.25">
      <c r="A431" s="6" t="s">
        <v>19</v>
      </c>
      <c r="B431" s="6" t="s">
        <v>39</v>
      </c>
      <c r="C431" s="8">
        <v>32</v>
      </c>
      <c r="D431" s="8">
        <v>1</v>
      </c>
      <c r="E431" s="8">
        <v>0</v>
      </c>
      <c r="F431" s="8">
        <v>89</v>
      </c>
      <c r="H431" s="8">
        <f t="shared" si="63"/>
        <v>-1</v>
      </c>
      <c r="I431" s="14">
        <f t="shared" si="66"/>
        <v>-1</v>
      </c>
      <c r="J431" s="8">
        <f t="shared" si="64"/>
        <v>89</v>
      </c>
      <c r="K431" s="14">
        <f t="shared" si="67"/>
        <v>0</v>
      </c>
      <c r="L431" s="8">
        <f t="shared" si="65"/>
        <v>88</v>
      </c>
      <c r="M431" s="14">
        <f t="shared" si="68"/>
        <v>88</v>
      </c>
    </row>
    <row r="432" spans="1:13" x14ac:dyDescent="0.25">
      <c r="A432" s="6" t="s">
        <v>19</v>
      </c>
      <c r="B432" s="6" t="s">
        <v>40</v>
      </c>
      <c r="C432" s="8">
        <v>0</v>
      </c>
      <c r="D432" s="8">
        <v>226</v>
      </c>
      <c r="E432" s="8">
        <v>170</v>
      </c>
      <c r="F432" s="8">
        <v>75</v>
      </c>
      <c r="H432" s="8">
        <f t="shared" si="63"/>
        <v>-56</v>
      </c>
      <c r="I432" s="14">
        <f t="shared" si="66"/>
        <v>-0.24778761061946902</v>
      </c>
      <c r="J432" s="8">
        <f t="shared" si="64"/>
        <v>-95</v>
      </c>
      <c r="K432" s="14">
        <f t="shared" si="67"/>
        <v>-0.55882352941176472</v>
      </c>
      <c r="L432" s="8">
        <f t="shared" si="65"/>
        <v>-151</v>
      </c>
      <c r="M432" s="14">
        <f t="shared" si="68"/>
        <v>-0.66814159292035402</v>
      </c>
    </row>
    <row r="433" spans="1:13" x14ac:dyDescent="0.25">
      <c r="A433" s="6" t="s">
        <v>19</v>
      </c>
      <c r="B433" s="6" t="s">
        <v>41</v>
      </c>
      <c r="C433" s="8">
        <v>135</v>
      </c>
      <c r="D433" s="8">
        <v>153</v>
      </c>
      <c r="E433" s="8">
        <v>154</v>
      </c>
      <c r="F433" s="8">
        <v>129</v>
      </c>
      <c r="H433" s="8">
        <f t="shared" si="63"/>
        <v>1</v>
      </c>
      <c r="I433" s="14">
        <f t="shared" si="66"/>
        <v>6.5359477124183009E-3</v>
      </c>
      <c r="J433" s="8">
        <f t="shared" si="64"/>
        <v>-25</v>
      </c>
      <c r="K433" s="14">
        <f t="shared" si="67"/>
        <v>-0.16233766233766234</v>
      </c>
      <c r="L433" s="8">
        <f t="shared" si="65"/>
        <v>-24</v>
      </c>
      <c r="M433" s="14">
        <f t="shared" si="68"/>
        <v>-0.15686274509803921</v>
      </c>
    </row>
    <row r="434" spans="1:13" x14ac:dyDescent="0.25">
      <c r="A434" s="6" t="s">
        <v>19</v>
      </c>
      <c r="B434" s="6" t="s">
        <v>42</v>
      </c>
      <c r="C434" s="8">
        <v>11</v>
      </c>
      <c r="D434" s="8">
        <v>27</v>
      </c>
      <c r="E434" s="8">
        <v>23</v>
      </c>
      <c r="F434" s="8">
        <v>16</v>
      </c>
      <c r="H434" s="8">
        <f t="shared" si="63"/>
        <v>-4</v>
      </c>
      <c r="I434" s="14">
        <f t="shared" si="66"/>
        <v>-0.14814814814814814</v>
      </c>
      <c r="J434" s="8">
        <f t="shared" si="64"/>
        <v>-7</v>
      </c>
      <c r="K434" s="14">
        <f t="shared" si="67"/>
        <v>-0.30434782608695654</v>
      </c>
      <c r="L434" s="8">
        <f t="shared" si="65"/>
        <v>-11</v>
      </c>
      <c r="M434" s="14">
        <f t="shared" si="68"/>
        <v>-0.40740740740740738</v>
      </c>
    </row>
    <row r="435" spans="1:13" x14ac:dyDescent="0.25">
      <c r="A435" s="6" t="s">
        <v>19</v>
      </c>
      <c r="B435" s="6" t="s">
        <v>43</v>
      </c>
      <c r="C435" s="8">
        <v>56</v>
      </c>
      <c r="D435" s="8">
        <v>43</v>
      </c>
      <c r="E435" s="8">
        <v>57</v>
      </c>
      <c r="F435" s="8">
        <v>23</v>
      </c>
      <c r="H435" s="8">
        <f t="shared" si="63"/>
        <v>14</v>
      </c>
      <c r="I435" s="14">
        <f t="shared" si="66"/>
        <v>0.32558139534883723</v>
      </c>
      <c r="J435" s="8">
        <f t="shared" si="64"/>
        <v>-34</v>
      </c>
      <c r="K435" s="14">
        <f t="shared" si="67"/>
        <v>-0.59649122807017541</v>
      </c>
      <c r="L435" s="8">
        <f t="shared" si="65"/>
        <v>-20</v>
      </c>
      <c r="M435" s="14">
        <f t="shared" si="68"/>
        <v>-0.46511627906976744</v>
      </c>
    </row>
    <row r="436" spans="1:13" x14ac:dyDescent="0.25">
      <c r="A436" s="6" t="s">
        <v>19</v>
      </c>
      <c r="B436" s="6" t="s">
        <v>44</v>
      </c>
      <c r="C436" s="8">
        <v>9</v>
      </c>
      <c r="D436" s="8">
        <v>5</v>
      </c>
      <c r="E436" s="8">
        <v>10</v>
      </c>
      <c r="F436" s="8">
        <v>16</v>
      </c>
      <c r="H436" s="8">
        <f t="shared" si="63"/>
        <v>5</v>
      </c>
      <c r="I436" s="14">
        <f t="shared" si="66"/>
        <v>1</v>
      </c>
      <c r="J436" s="8">
        <f t="shared" si="64"/>
        <v>6</v>
      </c>
      <c r="K436" s="14">
        <f t="shared" si="67"/>
        <v>0.6</v>
      </c>
      <c r="L436" s="8">
        <f t="shared" si="65"/>
        <v>11</v>
      </c>
      <c r="M436" s="14">
        <f t="shared" si="68"/>
        <v>2.2000000000000002</v>
      </c>
    </row>
    <row r="437" spans="1:13" x14ac:dyDescent="0.25">
      <c r="A437" s="6" t="s">
        <v>19</v>
      </c>
      <c r="B437" s="6" t="s">
        <v>45</v>
      </c>
      <c r="C437" s="8">
        <v>158</v>
      </c>
      <c r="D437" s="8">
        <v>174</v>
      </c>
      <c r="E437" s="8">
        <v>106</v>
      </c>
      <c r="F437" s="8">
        <v>127</v>
      </c>
      <c r="H437" s="8">
        <f t="shared" si="63"/>
        <v>-68</v>
      </c>
      <c r="I437" s="14">
        <f t="shared" si="66"/>
        <v>-0.39080459770114945</v>
      </c>
      <c r="J437" s="8">
        <f t="shared" si="64"/>
        <v>21</v>
      </c>
      <c r="K437" s="14">
        <f t="shared" si="67"/>
        <v>0.19811320754716982</v>
      </c>
      <c r="L437" s="8">
        <f t="shared" si="65"/>
        <v>-47</v>
      </c>
      <c r="M437" s="14">
        <f t="shared" si="68"/>
        <v>-0.27011494252873564</v>
      </c>
    </row>
    <row r="438" spans="1:13" x14ac:dyDescent="0.25">
      <c r="A438" s="6" t="s">
        <v>19</v>
      </c>
      <c r="B438" s="6" t="s">
        <v>46</v>
      </c>
      <c r="C438" s="8">
        <v>172</v>
      </c>
      <c r="D438" s="8">
        <v>183</v>
      </c>
      <c r="E438" s="8">
        <v>158</v>
      </c>
      <c r="F438" s="8">
        <v>167</v>
      </c>
      <c r="H438" s="8">
        <f t="shared" si="63"/>
        <v>-25</v>
      </c>
      <c r="I438" s="14">
        <f t="shared" si="66"/>
        <v>-0.13661202185792351</v>
      </c>
      <c r="J438" s="8">
        <f t="shared" si="64"/>
        <v>9</v>
      </c>
      <c r="K438" s="14">
        <f t="shared" si="67"/>
        <v>5.6962025316455694E-2</v>
      </c>
      <c r="L438" s="8">
        <f t="shared" si="65"/>
        <v>-16</v>
      </c>
      <c r="M438" s="14">
        <f t="shared" si="68"/>
        <v>-8.7431693989071038E-2</v>
      </c>
    </row>
    <row r="439" spans="1:13" x14ac:dyDescent="0.25">
      <c r="A439" s="6" t="s">
        <v>19</v>
      </c>
      <c r="B439" s="6" t="s">
        <v>47</v>
      </c>
      <c r="C439" s="8">
        <v>9</v>
      </c>
      <c r="D439" s="8">
        <v>21</v>
      </c>
      <c r="E439" s="8">
        <v>37</v>
      </c>
      <c r="F439" s="8">
        <v>37</v>
      </c>
      <c r="H439" s="8">
        <f t="shared" si="63"/>
        <v>16</v>
      </c>
      <c r="I439" s="14">
        <f t="shared" si="66"/>
        <v>0.76190476190476186</v>
      </c>
      <c r="J439" s="8">
        <f t="shared" si="64"/>
        <v>0</v>
      </c>
      <c r="K439" s="14">
        <f t="shared" si="67"/>
        <v>0</v>
      </c>
      <c r="L439" s="8">
        <f t="shared" si="65"/>
        <v>16</v>
      </c>
      <c r="M439" s="14">
        <f t="shared" si="68"/>
        <v>0.76190476190476186</v>
      </c>
    </row>
    <row r="440" spans="1:13" x14ac:dyDescent="0.25">
      <c r="A440" s="6" t="s">
        <v>19</v>
      </c>
      <c r="B440" s="6" t="s">
        <v>48</v>
      </c>
      <c r="C440" s="8">
        <v>67</v>
      </c>
      <c r="D440" s="8">
        <v>63</v>
      </c>
      <c r="E440" s="8">
        <v>33</v>
      </c>
      <c r="F440" s="8">
        <v>49</v>
      </c>
      <c r="H440" s="8">
        <f t="shared" si="63"/>
        <v>-30</v>
      </c>
      <c r="I440" s="14">
        <f t="shared" si="66"/>
        <v>-0.47619047619047616</v>
      </c>
      <c r="J440" s="8">
        <f t="shared" si="64"/>
        <v>16</v>
      </c>
      <c r="K440" s="14">
        <f t="shared" si="67"/>
        <v>0.48484848484848486</v>
      </c>
      <c r="L440" s="8">
        <f t="shared" si="65"/>
        <v>-14</v>
      </c>
      <c r="M440" s="14">
        <f t="shared" si="68"/>
        <v>-0.22222222222222221</v>
      </c>
    </row>
    <row r="441" spans="1:13" x14ac:dyDescent="0.25">
      <c r="A441" s="6" t="s">
        <v>19</v>
      </c>
      <c r="B441" s="6" t="s">
        <v>49</v>
      </c>
      <c r="C441" s="8">
        <v>12</v>
      </c>
      <c r="D441" s="8">
        <v>6</v>
      </c>
      <c r="E441" s="8">
        <v>5</v>
      </c>
      <c r="F441" s="8">
        <v>3</v>
      </c>
      <c r="H441" s="8">
        <f t="shared" si="63"/>
        <v>-1</v>
      </c>
      <c r="I441" s="14">
        <f t="shared" si="66"/>
        <v>-0.16666666666666666</v>
      </c>
      <c r="J441" s="8">
        <f t="shared" si="64"/>
        <v>-2</v>
      </c>
      <c r="K441" s="14">
        <f t="shared" si="67"/>
        <v>-0.4</v>
      </c>
      <c r="L441" s="8">
        <f t="shared" si="65"/>
        <v>-3</v>
      </c>
      <c r="M441" s="14">
        <f t="shared" si="68"/>
        <v>-0.5</v>
      </c>
    </row>
    <row r="442" spans="1:13" x14ac:dyDescent="0.25">
      <c r="A442" s="6" t="s">
        <v>19</v>
      </c>
      <c r="B442" s="6" t="s">
        <v>50</v>
      </c>
      <c r="C442" s="8">
        <v>44</v>
      </c>
      <c r="D442" s="8">
        <v>27</v>
      </c>
      <c r="E442" s="8">
        <v>30</v>
      </c>
      <c r="F442" s="8">
        <v>21</v>
      </c>
      <c r="H442" s="8">
        <f t="shared" si="63"/>
        <v>3</v>
      </c>
      <c r="I442" s="14">
        <f t="shared" si="66"/>
        <v>0.1111111111111111</v>
      </c>
      <c r="J442" s="8">
        <f t="shared" si="64"/>
        <v>-9</v>
      </c>
      <c r="K442" s="14">
        <f t="shared" si="67"/>
        <v>-0.3</v>
      </c>
      <c r="L442" s="8">
        <f t="shared" si="65"/>
        <v>-6</v>
      </c>
      <c r="M442" s="14">
        <f t="shared" si="68"/>
        <v>-0.22222222222222221</v>
      </c>
    </row>
    <row r="443" spans="1:13" x14ac:dyDescent="0.25">
      <c r="A443" s="6" t="s">
        <v>19</v>
      </c>
      <c r="B443" s="6" t="s">
        <v>51</v>
      </c>
      <c r="C443" s="8">
        <v>2</v>
      </c>
      <c r="D443" s="8">
        <v>9</v>
      </c>
      <c r="E443" s="8">
        <v>10</v>
      </c>
      <c r="F443" s="8">
        <v>14</v>
      </c>
      <c r="H443" s="8">
        <f t="shared" si="63"/>
        <v>1</v>
      </c>
      <c r="I443" s="14">
        <f t="shared" si="66"/>
        <v>0.1111111111111111</v>
      </c>
      <c r="J443" s="8">
        <f t="shared" si="64"/>
        <v>4</v>
      </c>
      <c r="K443" s="14">
        <f t="shared" si="67"/>
        <v>0.4</v>
      </c>
      <c r="L443" s="8">
        <f t="shared" si="65"/>
        <v>5</v>
      </c>
      <c r="M443" s="14">
        <f t="shared" si="68"/>
        <v>0.55555555555555558</v>
      </c>
    </row>
    <row r="444" spans="1:13" x14ac:dyDescent="0.25">
      <c r="A444" s="6" t="s">
        <v>19</v>
      </c>
      <c r="B444" s="6" t="s">
        <v>52</v>
      </c>
      <c r="C444" s="8">
        <v>3</v>
      </c>
      <c r="D444" s="8">
        <v>22</v>
      </c>
      <c r="E444" s="8">
        <v>27</v>
      </c>
      <c r="F444" s="8">
        <v>10</v>
      </c>
      <c r="H444" s="8">
        <f t="shared" si="63"/>
        <v>5</v>
      </c>
      <c r="I444" s="14">
        <f t="shared" si="66"/>
        <v>0.22727272727272727</v>
      </c>
      <c r="J444" s="8">
        <f t="shared" si="64"/>
        <v>-17</v>
      </c>
      <c r="K444" s="14">
        <f t="shared" si="67"/>
        <v>-0.62962962962962965</v>
      </c>
      <c r="L444" s="8">
        <f t="shared" si="65"/>
        <v>-12</v>
      </c>
      <c r="M444" s="14">
        <f t="shared" si="68"/>
        <v>-0.54545454545454541</v>
      </c>
    </row>
    <row r="445" spans="1:13" x14ac:dyDescent="0.25">
      <c r="A445" s="6" t="s">
        <v>19</v>
      </c>
      <c r="B445" s="6" t="s">
        <v>53</v>
      </c>
      <c r="C445" s="8">
        <v>10</v>
      </c>
      <c r="D445" s="8">
        <v>14</v>
      </c>
      <c r="E445" s="8">
        <v>17</v>
      </c>
      <c r="F445" s="8">
        <v>20</v>
      </c>
      <c r="H445" s="8">
        <f t="shared" si="63"/>
        <v>3</v>
      </c>
      <c r="I445" s="14">
        <f t="shared" si="66"/>
        <v>0.21428571428571427</v>
      </c>
      <c r="J445" s="8">
        <f t="shared" si="64"/>
        <v>3</v>
      </c>
      <c r="K445" s="14">
        <f t="shared" si="67"/>
        <v>0.17647058823529413</v>
      </c>
      <c r="L445" s="8">
        <f t="shared" si="65"/>
        <v>6</v>
      </c>
      <c r="M445" s="14">
        <f t="shared" si="68"/>
        <v>0.42857142857142855</v>
      </c>
    </row>
    <row r="446" spans="1:13" x14ac:dyDescent="0.25">
      <c r="A446" s="6" t="s">
        <v>19</v>
      </c>
      <c r="B446" s="6" t="s">
        <v>54</v>
      </c>
      <c r="C446" s="8">
        <v>230</v>
      </c>
      <c r="D446" s="8">
        <v>213</v>
      </c>
      <c r="E446" s="8">
        <v>211</v>
      </c>
      <c r="F446" s="8">
        <v>74</v>
      </c>
      <c r="H446" s="8">
        <f t="shared" si="63"/>
        <v>-2</v>
      </c>
      <c r="I446" s="14">
        <f t="shared" si="66"/>
        <v>-9.3896713615023476E-3</v>
      </c>
      <c r="J446" s="8">
        <f t="shared" si="64"/>
        <v>-137</v>
      </c>
      <c r="K446" s="14">
        <f t="shared" si="67"/>
        <v>-0.64928909952606639</v>
      </c>
      <c r="L446" s="8">
        <f t="shared" si="65"/>
        <v>-139</v>
      </c>
      <c r="M446" s="14">
        <f t="shared" si="68"/>
        <v>-0.65258215962441313</v>
      </c>
    </row>
    <row r="447" spans="1:13" x14ac:dyDescent="0.25">
      <c r="A447" s="6" t="s">
        <v>19</v>
      </c>
      <c r="B447" s="6" t="s">
        <v>55</v>
      </c>
      <c r="C447" s="8">
        <v>991</v>
      </c>
      <c r="D447" s="8">
        <v>745</v>
      </c>
      <c r="E447" s="8">
        <v>768</v>
      </c>
      <c r="F447" s="8">
        <v>457</v>
      </c>
      <c r="H447" s="8">
        <f t="shared" si="63"/>
        <v>23</v>
      </c>
      <c r="I447" s="14">
        <f t="shared" si="66"/>
        <v>3.087248322147651E-2</v>
      </c>
      <c r="J447" s="8">
        <f t="shared" si="64"/>
        <v>-311</v>
      </c>
      <c r="K447" s="14">
        <f t="shared" si="67"/>
        <v>-0.40494791666666669</v>
      </c>
      <c r="L447" s="8">
        <f t="shared" si="65"/>
        <v>-288</v>
      </c>
      <c r="M447" s="14">
        <f t="shared" si="68"/>
        <v>-0.38657718120805368</v>
      </c>
    </row>
    <row r="448" spans="1:13" x14ac:dyDescent="0.25">
      <c r="A448" s="6" t="s">
        <v>19</v>
      </c>
      <c r="B448" s="6" t="s">
        <v>56</v>
      </c>
      <c r="C448" s="8">
        <v>99</v>
      </c>
      <c r="D448" s="8">
        <v>46</v>
      </c>
      <c r="E448" s="8">
        <v>34</v>
      </c>
      <c r="F448" s="8">
        <v>23</v>
      </c>
      <c r="H448" s="8">
        <f t="shared" ref="H448:H473" si="69">E448-D448</f>
        <v>-12</v>
      </c>
      <c r="I448" s="14">
        <f t="shared" si="66"/>
        <v>-0.2608695652173913</v>
      </c>
      <c r="J448" s="8">
        <f t="shared" ref="J448:J473" si="70">F448-E448</f>
        <v>-11</v>
      </c>
      <c r="K448" s="14">
        <f t="shared" si="67"/>
        <v>-0.3235294117647059</v>
      </c>
      <c r="L448" s="8">
        <f t="shared" ref="L448:L473" si="71">F448-D448</f>
        <v>-23</v>
      </c>
      <c r="M448" s="14">
        <f t="shared" si="68"/>
        <v>-0.5</v>
      </c>
    </row>
    <row r="449" spans="1:13" x14ac:dyDescent="0.25">
      <c r="A449" s="6" t="s">
        <v>19</v>
      </c>
      <c r="B449" s="6" t="s">
        <v>57</v>
      </c>
      <c r="C449" s="8">
        <v>5</v>
      </c>
      <c r="D449" s="8">
        <v>4</v>
      </c>
      <c r="E449" s="8">
        <v>4</v>
      </c>
      <c r="F449" s="8">
        <v>8</v>
      </c>
      <c r="H449" s="8">
        <f t="shared" si="69"/>
        <v>0</v>
      </c>
      <c r="I449" s="14">
        <f t="shared" si="66"/>
        <v>0</v>
      </c>
      <c r="J449" s="8">
        <f t="shared" si="70"/>
        <v>4</v>
      </c>
      <c r="K449" s="14">
        <f t="shared" si="67"/>
        <v>1</v>
      </c>
      <c r="L449" s="8">
        <f t="shared" si="71"/>
        <v>4</v>
      </c>
      <c r="M449" s="14">
        <f t="shared" si="68"/>
        <v>1</v>
      </c>
    </row>
    <row r="450" spans="1:13" x14ac:dyDescent="0.25">
      <c r="A450" s="6" t="s">
        <v>19</v>
      </c>
      <c r="B450" s="6" t="s">
        <v>58</v>
      </c>
      <c r="C450" s="8">
        <v>2</v>
      </c>
      <c r="D450" s="8">
        <v>9</v>
      </c>
      <c r="E450" s="8">
        <v>1</v>
      </c>
      <c r="F450" s="8">
        <v>10</v>
      </c>
      <c r="H450" s="8">
        <f t="shared" si="69"/>
        <v>-8</v>
      </c>
      <c r="I450" s="14">
        <f t="shared" si="66"/>
        <v>-0.88888888888888884</v>
      </c>
      <c r="J450" s="8">
        <f t="shared" si="70"/>
        <v>9</v>
      </c>
      <c r="K450" s="14">
        <f t="shared" si="67"/>
        <v>9</v>
      </c>
      <c r="L450" s="8">
        <f t="shared" si="71"/>
        <v>1</v>
      </c>
      <c r="M450" s="14">
        <f t="shared" si="68"/>
        <v>0.1111111111111111</v>
      </c>
    </row>
    <row r="451" spans="1:13" x14ac:dyDescent="0.25">
      <c r="A451" s="6" t="s">
        <v>19</v>
      </c>
      <c r="B451" s="6" t="s">
        <v>59</v>
      </c>
      <c r="C451" s="8">
        <v>25</v>
      </c>
      <c r="D451" s="8">
        <v>40</v>
      </c>
      <c r="E451" s="8">
        <v>30</v>
      </c>
      <c r="F451" s="8">
        <v>31</v>
      </c>
      <c r="H451" s="8">
        <f t="shared" si="69"/>
        <v>-10</v>
      </c>
      <c r="I451" s="14">
        <f t="shared" si="66"/>
        <v>-0.25</v>
      </c>
      <c r="J451" s="8">
        <f t="shared" si="70"/>
        <v>1</v>
      </c>
      <c r="K451" s="14">
        <f t="shared" si="67"/>
        <v>3.3333333333333333E-2</v>
      </c>
      <c r="L451" s="8">
        <f t="shared" si="71"/>
        <v>-9</v>
      </c>
      <c r="M451" s="14">
        <f t="shared" si="68"/>
        <v>-0.22500000000000001</v>
      </c>
    </row>
    <row r="452" spans="1:13" x14ac:dyDescent="0.25">
      <c r="A452" s="6" t="s">
        <v>19</v>
      </c>
      <c r="B452" s="6" t="s">
        <v>60</v>
      </c>
      <c r="C452" s="8">
        <v>101</v>
      </c>
      <c r="D452" s="8">
        <v>112</v>
      </c>
      <c r="E452" s="8">
        <v>77</v>
      </c>
      <c r="F452" s="8">
        <v>50</v>
      </c>
      <c r="H452" s="8">
        <f t="shared" si="69"/>
        <v>-35</v>
      </c>
      <c r="I452" s="14">
        <f t="shared" si="66"/>
        <v>-0.3125</v>
      </c>
      <c r="J452" s="8">
        <f t="shared" si="70"/>
        <v>-27</v>
      </c>
      <c r="K452" s="14">
        <f t="shared" si="67"/>
        <v>-0.35064935064935066</v>
      </c>
      <c r="L452" s="8">
        <f t="shared" si="71"/>
        <v>-62</v>
      </c>
      <c r="M452" s="14">
        <f t="shared" si="68"/>
        <v>-0.5535714285714286</v>
      </c>
    </row>
    <row r="453" spans="1:13" x14ac:dyDescent="0.25">
      <c r="A453" s="6" t="s">
        <v>19</v>
      </c>
      <c r="B453" s="6" t="s">
        <v>61</v>
      </c>
      <c r="C453" s="8">
        <v>96</v>
      </c>
      <c r="D453" s="8">
        <v>48</v>
      </c>
      <c r="E453" s="8">
        <v>30</v>
      </c>
      <c r="F453" s="8">
        <v>42</v>
      </c>
      <c r="H453" s="8">
        <f t="shared" si="69"/>
        <v>-18</v>
      </c>
      <c r="I453" s="14">
        <f t="shared" si="66"/>
        <v>-0.375</v>
      </c>
      <c r="J453" s="8">
        <f t="shared" si="70"/>
        <v>12</v>
      </c>
      <c r="K453" s="14">
        <f t="shared" si="67"/>
        <v>0.4</v>
      </c>
      <c r="L453" s="8">
        <f t="shared" si="71"/>
        <v>-6</v>
      </c>
      <c r="M453" s="14">
        <f t="shared" si="68"/>
        <v>-0.125</v>
      </c>
    </row>
    <row r="454" spans="1:13" x14ac:dyDescent="0.25">
      <c r="A454" s="6" t="s">
        <v>19</v>
      </c>
      <c r="B454" s="6" t="s">
        <v>62</v>
      </c>
      <c r="C454" s="8">
        <v>7</v>
      </c>
      <c r="D454" s="8">
        <v>20</v>
      </c>
      <c r="E454" s="8">
        <v>0</v>
      </c>
      <c r="F454" s="8">
        <v>5</v>
      </c>
      <c r="H454" s="8">
        <f t="shared" si="69"/>
        <v>-20</v>
      </c>
      <c r="I454" s="14">
        <f t="shared" si="66"/>
        <v>-1</v>
      </c>
      <c r="J454" s="8">
        <f t="shared" si="70"/>
        <v>5</v>
      </c>
      <c r="K454" s="14">
        <f t="shared" si="67"/>
        <v>0</v>
      </c>
      <c r="L454" s="8">
        <f t="shared" si="71"/>
        <v>-15</v>
      </c>
      <c r="M454" s="14">
        <f t="shared" si="68"/>
        <v>-0.75</v>
      </c>
    </row>
    <row r="455" spans="1:13" x14ac:dyDescent="0.25">
      <c r="A455" s="6" t="s">
        <v>19</v>
      </c>
      <c r="B455" s="6" t="s">
        <v>63</v>
      </c>
      <c r="C455" s="8">
        <v>95</v>
      </c>
      <c r="D455" s="8">
        <v>118</v>
      </c>
      <c r="E455" s="8">
        <v>91</v>
      </c>
      <c r="F455" s="8">
        <v>40</v>
      </c>
      <c r="H455" s="8">
        <f t="shared" si="69"/>
        <v>-27</v>
      </c>
      <c r="I455" s="14">
        <f t="shared" si="66"/>
        <v>-0.2288135593220339</v>
      </c>
      <c r="J455" s="8">
        <f t="shared" si="70"/>
        <v>-51</v>
      </c>
      <c r="K455" s="14">
        <f t="shared" si="67"/>
        <v>-0.56043956043956045</v>
      </c>
      <c r="L455" s="8">
        <f t="shared" si="71"/>
        <v>-78</v>
      </c>
      <c r="M455" s="14">
        <f t="shared" si="68"/>
        <v>-0.66101694915254239</v>
      </c>
    </row>
    <row r="456" spans="1:13" x14ac:dyDescent="0.25">
      <c r="A456" s="6" t="s">
        <v>19</v>
      </c>
      <c r="B456" s="6" t="s">
        <v>64</v>
      </c>
      <c r="C456" s="8">
        <v>38</v>
      </c>
      <c r="D456" s="8">
        <v>33</v>
      </c>
      <c r="E456" s="8">
        <v>18</v>
      </c>
      <c r="F456" s="8">
        <v>40</v>
      </c>
      <c r="H456" s="8">
        <f t="shared" si="69"/>
        <v>-15</v>
      </c>
      <c r="I456" s="14">
        <f t="shared" si="66"/>
        <v>-0.45454545454545453</v>
      </c>
      <c r="J456" s="8">
        <f t="shared" si="70"/>
        <v>22</v>
      </c>
      <c r="K456" s="14">
        <f t="shared" si="67"/>
        <v>1.2222222222222223</v>
      </c>
      <c r="L456" s="8">
        <f t="shared" si="71"/>
        <v>7</v>
      </c>
      <c r="M456" s="14">
        <f t="shared" si="68"/>
        <v>0.21212121212121213</v>
      </c>
    </row>
    <row r="457" spans="1:13" x14ac:dyDescent="0.25">
      <c r="A457" s="6" t="s">
        <v>19</v>
      </c>
      <c r="B457" s="6" t="s">
        <v>65</v>
      </c>
      <c r="C457" s="8">
        <v>0</v>
      </c>
      <c r="D457" s="8">
        <v>5</v>
      </c>
      <c r="E457" s="8">
        <v>8</v>
      </c>
      <c r="F457" s="8">
        <v>7</v>
      </c>
      <c r="H457" s="8">
        <f t="shared" si="69"/>
        <v>3</v>
      </c>
      <c r="I457" s="14">
        <f t="shared" si="66"/>
        <v>0.6</v>
      </c>
      <c r="J457" s="8">
        <f t="shared" si="70"/>
        <v>-1</v>
      </c>
      <c r="K457" s="14">
        <f t="shared" si="67"/>
        <v>-0.125</v>
      </c>
      <c r="L457" s="8">
        <f t="shared" si="71"/>
        <v>2</v>
      </c>
      <c r="M457" s="14">
        <f t="shared" si="68"/>
        <v>0.4</v>
      </c>
    </row>
    <row r="458" spans="1:13" x14ac:dyDescent="0.25">
      <c r="A458" s="6" t="s">
        <v>19</v>
      </c>
      <c r="B458" s="6" t="s">
        <v>66</v>
      </c>
      <c r="C458" s="8">
        <v>642</v>
      </c>
      <c r="D458" s="8">
        <v>576</v>
      </c>
      <c r="E458" s="8">
        <v>546</v>
      </c>
      <c r="F458" s="8">
        <v>593</v>
      </c>
      <c r="H458" s="8">
        <f t="shared" si="69"/>
        <v>-30</v>
      </c>
      <c r="I458" s="14">
        <f t="shared" si="66"/>
        <v>-5.2083333333333336E-2</v>
      </c>
      <c r="J458" s="8">
        <f t="shared" si="70"/>
        <v>47</v>
      </c>
      <c r="K458" s="14">
        <f t="shared" si="67"/>
        <v>8.608058608058608E-2</v>
      </c>
      <c r="L458" s="8">
        <f t="shared" si="71"/>
        <v>17</v>
      </c>
      <c r="M458" s="14">
        <f t="shared" si="68"/>
        <v>2.9513888888888888E-2</v>
      </c>
    </row>
    <row r="459" spans="1:13" x14ac:dyDescent="0.25">
      <c r="A459" s="6" t="s">
        <v>19</v>
      </c>
      <c r="B459" s="6" t="s">
        <v>67</v>
      </c>
      <c r="C459" s="8">
        <v>21</v>
      </c>
      <c r="D459" s="8">
        <v>37</v>
      </c>
      <c r="E459" s="8">
        <v>11</v>
      </c>
      <c r="F459" s="8">
        <v>63</v>
      </c>
      <c r="H459" s="8">
        <f t="shared" si="69"/>
        <v>-26</v>
      </c>
      <c r="I459" s="14">
        <f t="shared" si="66"/>
        <v>-0.70270270270270274</v>
      </c>
      <c r="J459" s="8">
        <f t="shared" si="70"/>
        <v>52</v>
      </c>
      <c r="K459" s="14">
        <f t="shared" si="67"/>
        <v>4.7272727272727275</v>
      </c>
      <c r="L459" s="8">
        <f t="shared" si="71"/>
        <v>26</v>
      </c>
      <c r="M459" s="14">
        <f t="shared" si="68"/>
        <v>0.70270270270270274</v>
      </c>
    </row>
    <row r="460" spans="1:13" x14ac:dyDescent="0.25">
      <c r="A460" s="6" t="s">
        <v>19</v>
      </c>
      <c r="B460" s="6" t="s">
        <v>68</v>
      </c>
      <c r="C460" s="8">
        <v>5</v>
      </c>
      <c r="D460" s="8">
        <v>7</v>
      </c>
      <c r="E460" s="8">
        <v>11</v>
      </c>
      <c r="F460" s="8">
        <v>10</v>
      </c>
      <c r="H460" s="8">
        <f t="shared" si="69"/>
        <v>4</v>
      </c>
      <c r="I460" s="14">
        <f t="shared" si="66"/>
        <v>0.5714285714285714</v>
      </c>
      <c r="J460" s="8">
        <f t="shared" si="70"/>
        <v>-1</v>
      </c>
      <c r="K460" s="14">
        <f t="shared" si="67"/>
        <v>-9.0909090909090912E-2</v>
      </c>
      <c r="L460" s="8">
        <f t="shared" si="71"/>
        <v>3</v>
      </c>
      <c r="M460" s="14">
        <f t="shared" si="68"/>
        <v>0.42857142857142855</v>
      </c>
    </row>
    <row r="461" spans="1:13" x14ac:dyDescent="0.25">
      <c r="A461" s="6" t="s">
        <v>19</v>
      </c>
      <c r="B461" s="6" t="s">
        <v>69</v>
      </c>
      <c r="C461" s="8">
        <v>137</v>
      </c>
      <c r="D461" s="8">
        <v>139</v>
      </c>
      <c r="E461" s="8">
        <v>145</v>
      </c>
      <c r="F461" s="8">
        <v>47</v>
      </c>
      <c r="H461" s="8">
        <f t="shared" si="69"/>
        <v>6</v>
      </c>
      <c r="I461" s="14">
        <f t="shared" si="66"/>
        <v>4.3165467625899283E-2</v>
      </c>
      <c r="J461" s="8">
        <f t="shared" si="70"/>
        <v>-98</v>
      </c>
      <c r="K461" s="14">
        <f t="shared" si="67"/>
        <v>-0.67586206896551726</v>
      </c>
      <c r="L461" s="8">
        <f t="shared" si="71"/>
        <v>-92</v>
      </c>
      <c r="M461" s="14">
        <f t="shared" si="68"/>
        <v>-0.66187050359712229</v>
      </c>
    </row>
    <row r="462" spans="1:13" x14ac:dyDescent="0.25">
      <c r="A462" s="6" t="s">
        <v>19</v>
      </c>
      <c r="B462" s="6" t="s">
        <v>70</v>
      </c>
      <c r="C462" s="8">
        <v>584</v>
      </c>
      <c r="D462" s="8">
        <v>421</v>
      </c>
      <c r="E462" s="8">
        <v>569</v>
      </c>
      <c r="F462" s="8">
        <v>936</v>
      </c>
      <c r="H462" s="8">
        <f t="shared" si="69"/>
        <v>148</v>
      </c>
      <c r="I462" s="14">
        <f t="shared" si="66"/>
        <v>0.35154394299287411</v>
      </c>
      <c r="J462" s="8">
        <f t="shared" si="70"/>
        <v>367</v>
      </c>
      <c r="K462" s="14">
        <f t="shared" si="67"/>
        <v>0.64499121265377857</v>
      </c>
      <c r="L462" s="8">
        <f t="shared" si="71"/>
        <v>515</v>
      </c>
      <c r="M462" s="14">
        <f t="shared" si="68"/>
        <v>1.2232779097387174</v>
      </c>
    </row>
    <row r="463" spans="1:13" x14ac:dyDescent="0.25">
      <c r="A463" s="6" t="s">
        <v>19</v>
      </c>
      <c r="B463" s="6" t="s">
        <v>71</v>
      </c>
      <c r="C463" s="8">
        <v>7</v>
      </c>
      <c r="D463" s="8">
        <v>5</v>
      </c>
      <c r="E463" s="8">
        <v>1</v>
      </c>
      <c r="F463" s="8">
        <v>2</v>
      </c>
      <c r="H463" s="8">
        <f t="shared" si="69"/>
        <v>-4</v>
      </c>
      <c r="I463" s="14">
        <f t="shared" si="66"/>
        <v>-0.8</v>
      </c>
      <c r="J463" s="8">
        <f t="shared" si="70"/>
        <v>1</v>
      </c>
      <c r="K463" s="14">
        <f t="shared" si="67"/>
        <v>1</v>
      </c>
      <c r="L463" s="8">
        <f t="shared" si="71"/>
        <v>-3</v>
      </c>
      <c r="M463" s="14">
        <f t="shared" si="68"/>
        <v>-0.6</v>
      </c>
    </row>
    <row r="464" spans="1:13" x14ac:dyDescent="0.25">
      <c r="A464" s="6" t="s">
        <v>19</v>
      </c>
      <c r="B464" s="6" t="s">
        <v>72</v>
      </c>
      <c r="C464" s="8">
        <v>222</v>
      </c>
      <c r="D464" s="8">
        <v>199</v>
      </c>
      <c r="E464" s="8">
        <v>74</v>
      </c>
      <c r="F464" s="8">
        <v>63</v>
      </c>
      <c r="H464" s="8">
        <f t="shared" si="69"/>
        <v>-125</v>
      </c>
      <c r="I464" s="14">
        <f t="shared" si="66"/>
        <v>-0.62814070351758799</v>
      </c>
      <c r="J464" s="8">
        <f t="shared" si="70"/>
        <v>-11</v>
      </c>
      <c r="K464" s="14">
        <f t="shared" si="67"/>
        <v>-0.14864864864864866</v>
      </c>
      <c r="L464" s="8">
        <f t="shared" si="71"/>
        <v>-136</v>
      </c>
      <c r="M464" s="14">
        <f t="shared" si="68"/>
        <v>-0.68341708542713564</v>
      </c>
    </row>
    <row r="465" spans="1:13" x14ac:dyDescent="0.25">
      <c r="A465" s="6" t="s">
        <v>19</v>
      </c>
      <c r="B465" s="6" t="s">
        <v>73</v>
      </c>
      <c r="C465" s="8">
        <v>6</v>
      </c>
      <c r="D465" s="8">
        <v>7</v>
      </c>
      <c r="E465" s="8">
        <v>2</v>
      </c>
      <c r="F465" s="8">
        <v>1</v>
      </c>
      <c r="H465" s="8">
        <f t="shared" si="69"/>
        <v>-5</v>
      </c>
      <c r="I465" s="14">
        <f t="shared" si="66"/>
        <v>-0.7142857142857143</v>
      </c>
      <c r="J465" s="8">
        <f t="shared" si="70"/>
        <v>-1</v>
      </c>
      <c r="K465" s="14">
        <f t="shared" si="67"/>
        <v>-0.5</v>
      </c>
      <c r="L465" s="8">
        <f t="shared" si="71"/>
        <v>-6</v>
      </c>
      <c r="M465" s="14">
        <f t="shared" si="68"/>
        <v>-0.8571428571428571</v>
      </c>
    </row>
    <row r="466" spans="1:13" x14ac:dyDescent="0.25">
      <c r="A466" s="6" t="s">
        <v>19</v>
      </c>
      <c r="B466" s="6" t="s">
        <v>74</v>
      </c>
      <c r="C466" s="8">
        <v>1</v>
      </c>
      <c r="D466" s="8">
        <v>1</v>
      </c>
      <c r="E466" s="8">
        <v>0</v>
      </c>
      <c r="F466" s="8">
        <v>0</v>
      </c>
      <c r="H466" s="8">
        <f t="shared" si="69"/>
        <v>-1</v>
      </c>
      <c r="I466" s="14">
        <f t="shared" si="66"/>
        <v>-1</v>
      </c>
      <c r="J466" s="8">
        <f t="shared" si="70"/>
        <v>0</v>
      </c>
      <c r="K466" s="14">
        <f t="shared" si="67"/>
        <v>0</v>
      </c>
      <c r="L466" s="8">
        <f t="shared" si="71"/>
        <v>-1</v>
      </c>
      <c r="M466" s="14">
        <f t="shared" si="68"/>
        <v>-1</v>
      </c>
    </row>
    <row r="467" spans="1:13" x14ac:dyDescent="0.25">
      <c r="A467" s="6" t="s">
        <v>19</v>
      </c>
      <c r="B467" s="6" t="s">
        <v>75</v>
      </c>
      <c r="C467" s="8">
        <v>0</v>
      </c>
      <c r="D467" s="8">
        <v>0</v>
      </c>
      <c r="E467" s="8">
        <v>0</v>
      </c>
      <c r="F467" s="8">
        <v>4</v>
      </c>
      <c r="H467" s="8">
        <f t="shared" si="69"/>
        <v>0</v>
      </c>
      <c r="I467" s="14">
        <f t="shared" si="66"/>
        <v>0</v>
      </c>
      <c r="J467" s="8">
        <f t="shared" si="70"/>
        <v>4</v>
      </c>
      <c r="K467" s="14">
        <f t="shared" si="67"/>
        <v>0</v>
      </c>
      <c r="L467" s="8">
        <f t="shared" si="71"/>
        <v>4</v>
      </c>
      <c r="M467" s="14">
        <f t="shared" si="68"/>
        <v>0</v>
      </c>
    </row>
    <row r="468" spans="1:13" x14ac:dyDescent="0.25">
      <c r="A468" s="6" t="s">
        <v>19</v>
      </c>
      <c r="B468" s="6" t="s">
        <v>76</v>
      </c>
      <c r="C468" s="8">
        <v>0</v>
      </c>
      <c r="D468" s="8">
        <v>0</v>
      </c>
      <c r="E468" s="8">
        <v>0</v>
      </c>
      <c r="F468" s="8">
        <v>1</v>
      </c>
      <c r="H468" s="8">
        <f t="shared" si="69"/>
        <v>0</v>
      </c>
      <c r="I468" s="14">
        <f t="shared" si="66"/>
        <v>0</v>
      </c>
      <c r="J468" s="8">
        <f t="shared" si="70"/>
        <v>1</v>
      </c>
      <c r="K468" s="14">
        <f t="shared" si="67"/>
        <v>0</v>
      </c>
      <c r="L468" s="8">
        <f t="shared" si="71"/>
        <v>1</v>
      </c>
      <c r="M468" s="14">
        <f t="shared" si="68"/>
        <v>0</v>
      </c>
    </row>
    <row r="469" spans="1:13" x14ac:dyDescent="0.25">
      <c r="A469" s="6" t="s">
        <v>19</v>
      </c>
      <c r="B469" s="6" t="s">
        <v>77</v>
      </c>
      <c r="C469" s="8">
        <v>0</v>
      </c>
      <c r="D469" s="8">
        <v>0</v>
      </c>
      <c r="E469" s="8">
        <v>0</v>
      </c>
      <c r="F469" s="8">
        <v>0</v>
      </c>
      <c r="H469" s="8">
        <f t="shared" si="69"/>
        <v>0</v>
      </c>
      <c r="I469" s="14">
        <f t="shared" si="66"/>
        <v>0</v>
      </c>
      <c r="J469" s="8">
        <f t="shared" si="70"/>
        <v>0</v>
      </c>
      <c r="K469" s="14">
        <f t="shared" si="67"/>
        <v>0</v>
      </c>
      <c r="L469" s="8">
        <f t="shared" si="71"/>
        <v>0</v>
      </c>
      <c r="M469" s="14">
        <f t="shared" si="68"/>
        <v>0</v>
      </c>
    </row>
    <row r="470" spans="1:13" x14ac:dyDescent="0.25">
      <c r="A470" s="6" t="s">
        <v>19</v>
      </c>
      <c r="B470" s="6" t="s">
        <v>78</v>
      </c>
      <c r="C470" s="8">
        <v>0</v>
      </c>
      <c r="D470" s="8">
        <v>1</v>
      </c>
      <c r="E470" s="8">
        <v>1</v>
      </c>
      <c r="F470" s="8">
        <v>0</v>
      </c>
      <c r="H470" s="8">
        <f t="shared" si="69"/>
        <v>0</v>
      </c>
      <c r="I470" s="14">
        <f t="shared" si="66"/>
        <v>0</v>
      </c>
      <c r="J470" s="8">
        <f t="shared" si="70"/>
        <v>-1</v>
      </c>
      <c r="K470" s="14">
        <f t="shared" si="67"/>
        <v>-1</v>
      </c>
      <c r="L470" s="8">
        <f t="shared" si="71"/>
        <v>-1</v>
      </c>
      <c r="M470" s="14">
        <f t="shared" si="68"/>
        <v>-1</v>
      </c>
    </row>
    <row r="471" spans="1:13" x14ac:dyDescent="0.25">
      <c r="A471" s="6" t="s">
        <v>19</v>
      </c>
      <c r="B471" s="6" t="s">
        <v>79</v>
      </c>
      <c r="C471" s="8">
        <v>0</v>
      </c>
      <c r="D471" s="8">
        <v>0</v>
      </c>
      <c r="E471" s="8">
        <v>0</v>
      </c>
      <c r="F471" s="8">
        <v>0</v>
      </c>
      <c r="H471" s="8">
        <f t="shared" si="69"/>
        <v>0</v>
      </c>
      <c r="I471" s="14">
        <f t="shared" si="66"/>
        <v>0</v>
      </c>
      <c r="J471" s="8">
        <f t="shared" si="70"/>
        <v>0</v>
      </c>
      <c r="K471" s="14">
        <f t="shared" si="67"/>
        <v>0</v>
      </c>
      <c r="L471" s="8">
        <f t="shared" si="71"/>
        <v>0</v>
      </c>
      <c r="M471" s="14">
        <f t="shared" si="68"/>
        <v>0</v>
      </c>
    </row>
    <row r="472" spans="1:13" x14ac:dyDescent="0.25">
      <c r="A472" s="6" t="s">
        <v>19</v>
      </c>
      <c r="B472" s="6" t="s">
        <v>80</v>
      </c>
      <c r="C472" s="8">
        <v>0</v>
      </c>
      <c r="D472" s="8">
        <v>0</v>
      </c>
      <c r="E472" s="8">
        <v>0</v>
      </c>
      <c r="F472" s="8">
        <v>0</v>
      </c>
      <c r="H472" s="8">
        <f t="shared" si="69"/>
        <v>0</v>
      </c>
      <c r="I472" s="14">
        <f t="shared" si="66"/>
        <v>0</v>
      </c>
      <c r="J472" s="8">
        <f t="shared" si="70"/>
        <v>0</v>
      </c>
      <c r="K472" s="14">
        <f t="shared" si="67"/>
        <v>0</v>
      </c>
      <c r="L472" s="8">
        <f t="shared" si="71"/>
        <v>0</v>
      </c>
      <c r="M472" s="14">
        <f t="shared" si="68"/>
        <v>0</v>
      </c>
    </row>
    <row r="473" spans="1:13" x14ac:dyDescent="0.25">
      <c r="A473" s="18" t="s">
        <v>19</v>
      </c>
      <c r="B473" s="24" t="s">
        <v>85</v>
      </c>
      <c r="C473" s="8">
        <f>SUM(C415:C472)</f>
        <v>10742</v>
      </c>
      <c r="D473" s="20">
        <f>SUM(D415:D472)</f>
        <v>10134</v>
      </c>
      <c r="E473" s="20">
        <f>SUM(E415:E472)</f>
        <v>10078</v>
      </c>
      <c r="F473" s="20">
        <f>SUM(F415:F472)</f>
        <v>8211</v>
      </c>
      <c r="G473" s="19"/>
      <c r="H473" s="23">
        <f t="shared" si="69"/>
        <v>-56</v>
      </c>
      <c r="I473" s="21">
        <f t="shared" si="66"/>
        <v>-5.525952239984212E-3</v>
      </c>
      <c r="J473" s="23">
        <f t="shared" si="70"/>
        <v>-1867</v>
      </c>
      <c r="K473" s="21">
        <f t="shared" si="67"/>
        <v>-0.18525501091486407</v>
      </c>
      <c r="L473" s="23">
        <f t="shared" si="71"/>
        <v>-1923</v>
      </c>
      <c r="M473" s="21">
        <f t="shared" si="68"/>
        <v>-0.18975725281231498</v>
      </c>
    </row>
    <row r="474" spans="1:13" x14ac:dyDescent="0.25">
      <c r="C474" s="8"/>
      <c r="D474" s="8"/>
      <c r="E474" s="8"/>
      <c r="F474" s="8"/>
    </row>
    <row r="475" spans="1:13" x14ac:dyDescent="0.25">
      <c r="A475" s="6" t="s">
        <v>20</v>
      </c>
      <c r="B475" s="6" t="s">
        <v>24</v>
      </c>
      <c r="C475" s="8">
        <v>830</v>
      </c>
      <c r="D475" s="8">
        <v>972</v>
      </c>
      <c r="E475" s="8">
        <v>860</v>
      </c>
      <c r="F475" s="8">
        <v>757</v>
      </c>
      <c r="H475" s="8">
        <f t="shared" ref="H475:H506" si="72">E475-D475</f>
        <v>-112</v>
      </c>
      <c r="I475" s="14">
        <f>IF(D475&gt;0, H475/D475, 0)</f>
        <v>-0.11522633744855967</v>
      </c>
      <c r="J475" s="8">
        <f t="shared" ref="J475:J506" si="73">F475-E475</f>
        <v>-103</v>
      </c>
      <c r="K475" s="14">
        <f>IF(E475&gt;0, J475/E475, 0)</f>
        <v>-0.11976744186046512</v>
      </c>
      <c r="L475" s="8">
        <f t="shared" ref="L475:L506" si="74">F475-D475</f>
        <v>-215</v>
      </c>
      <c r="M475" s="14">
        <f>IF(D475&gt;0, L475/D475, 0)</f>
        <v>-0.22119341563786007</v>
      </c>
    </row>
    <row r="476" spans="1:13" x14ac:dyDescent="0.25">
      <c r="A476" s="6" t="s">
        <v>20</v>
      </c>
      <c r="B476" s="6" t="s">
        <v>25</v>
      </c>
      <c r="C476" s="8">
        <v>51</v>
      </c>
      <c r="D476" s="8">
        <v>0</v>
      </c>
      <c r="E476" s="8">
        <v>1</v>
      </c>
      <c r="F476" s="8">
        <v>54</v>
      </c>
      <c r="H476" s="8">
        <f t="shared" si="72"/>
        <v>1</v>
      </c>
      <c r="I476" s="14">
        <f t="shared" ref="I476:I532" si="75">IF(D476&gt;0, H476/D476, 0)</f>
        <v>0</v>
      </c>
      <c r="J476" s="8">
        <f t="shared" si="73"/>
        <v>53</v>
      </c>
      <c r="K476" s="14">
        <f t="shared" ref="K476:K532" si="76">IF(E476&gt;0, J476/E476, 0)</f>
        <v>53</v>
      </c>
      <c r="L476" s="8">
        <f t="shared" si="74"/>
        <v>54</v>
      </c>
      <c r="M476" s="14">
        <f t="shared" ref="M476:M532" si="77">IF(D476&gt;0, L476/D476, 0)</f>
        <v>0</v>
      </c>
    </row>
    <row r="477" spans="1:13" x14ac:dyDescent="0.25">
      <c r="A477" s="6" t="s">
        <v>20</v>
      </c>
      <c r="B477" s="6" t="s">
        <v>26</v>
      </c>
      <c r="C477" s="8">
        <v>792</v>
      </c>
      <c r="D477" s="8">
        <v>1075</v>
      </c>
      <c r="E477" s="8">
        <v>977</v>
      </c>
      <c r="F477" s="8">
        <v>532</v>
      </c>
      <c r="H477" s="8">
        <f t="shared" si="72"/>
        <v>-98</v>
      </c>
      <c r="I477" s="14">
        <f t="shared" si="75"/>
        <v>-9.1162790697674412E-2</v>
      </c>
      <c r="J477" s="8">
        <f t="shared" si="73"/>
        <v>-445</v>
      </c>
      <c r="K477" s="14">
        <f t="shared" si="76"/>
        <v>-0.45547594677584441</v>
      </c>
      <c r="L477" s="8">
        <f t="shared" si="74"/>
        <v>-543</v>
      </c>
      <c r="M477" s="14">
        <f t="shared" si="77"/>
        <v>-0.50511627906976742</v>
      </c>
    </row>
    <row r="478" spans="1:13" x14ac:dyDescent="0.25">
      <c r="A478" s="6" t="s">
        <v>20</v>
      </c>
      <c r="B478" s="6" t="s">
        <v>27</v>
      </c>
      <c r="C478" s="8">
        <v>492</v>
      </c>
      <c r="D478" s="8">
        <v>589</v>
      </c>
      <c r="E478" s="8">
        <v>567</v>
      </c>
      <c r="F478" s="8">
        <v>374</v>
      </c>
      <c r="H478" s="8">
        <f t="shared" si="72"/>
        <v>-22</v>
      </c>
      <c r="I478" s="14">
        <f t="shared" si="75"/>
        <v>-3.7351443123938878E-2</v>
      </c>
      <c r="J478" s="8">
        <f t="shared" si="73"/>
        <v>-193</v>
      </c>
      <c r="K478" s="14">
        <f t="shared" si="76"/>
        <v>-0.3403880070546737</v>
      </c>
      <c r="L478" s="8">
        <f t="shared" si="74"/>
        <v>-215</v>
      </c>
      <c r="M478" s="14">
        <f t="shared" si="77"/>
        <v>-0.36502546689303905</v>
      </c>
    </row>
    <row r="479" spans="1:13" x14ac:dyDescent="0.25">
      <c r="A479" s="6" t="s">
        <v>20</v>
      </c>
      <c r="B479" s="6" t="s">
        <v>28</v>
      </c>
      <c r="C479" s="8">
        <v>7441</v>
      </c>
      <c r="D479" s="8">
        <v>6868</v>
      </c>
      <c r="E479" s="8">
        <v>5575</v>
      </c>
      <c r="F479" s="8">
        <v>2944</v>
      </c>
      <c r="H479" s="8">
        <f t="shared" si="72"/>
        <v>-1293</v>
      </c>
      <c r="I479" s="14">
        <f t="shared" si="75"/>
        <v>-0.1882644146767618</v>
      </c>
      <c r="J479" s="8">
        <f t="shared" si="73"/>
        <v>-2631</v>
      </c>
      <c r="K479" s="14">
        <f t="shared" si="76"/>
        <v>-0.47192825112107623</v>
      </c>
      <c r="L479" s="8">
        <f t="shared" si="74"/>
        <v>-3924</v>
      </c>
      <c r="M479" s="14">
        <f t="shared" si="77"/>
        <v>-0.57134536983110074</v>
      </c>
    </row>
    <row r="480" spans="1:13" x14ac:dyDescent="0.25">
      <c r="A480" s="6" t="s">
        <v>20</v>
      </c>
      <c r="B480" s="6" t="s">
        <v>29</v>
      </c>
      <c r="C480" s="8">
        <v>97</v>
      </c>
      <c r="D480" s="8">
        <v>168</v>
      </c>
      <c r="E480" s="8">
        <v>160</v>
      </c>
      <c r="F480" s="8">
        <v>81</v>
      </c>
      <c r="H480" s="8">
        <f t="shared" si="72"/>
        <v>-8</v>
      </c>
      <c r="I480" s="14">
        <f t="shared" si="75"/>
        <v>-4.7619047619047616E-2</v>
      </c>
      <c r="J480" s="8">
        <f t="shared" si="73"/>
        <v>-79</v>
      </c>
      <c r="K480" s="14">
        <f t="shared" si="76"/>
        <v>-0.49375000000000002</v>
      </c>
      <c r="L480" s="8">
        <f t="shared" si="74"/>
        <v>-87</v>
      </c>
      <c r="M480" s="14">
        <f t="shared" si="77"/>
        <v>-0.5178571428571429</v>
      </c>
    </row>
    <row r="481" spans="1:13" x14ac:dyDescent="0.25">
      <c r="A481" s="6" t="s">
        <v>20</v>
      </c>
      <c r="B481" s="6" t="s">
        <v>30</v>
      </c>
      <c r="C481" s="8">
        <v>21</v>
      </c>
      <c r="D481" s="8">
        <v>0</v>
      </c>
      <c r="E481" s="8">
        <v>143</v>
      </c>
      <c r="F481" s="8">
        <v>175</v>
      </c>
      <c r="H481" s="8">
        <f t="shared" si="72"/>
        <v>143</v>
      </c>
      <c r="I481" s="14">
        <f t="shared" si="75"/>
        <v>0</v>
      </c>
      <c r="J481" s="8">
        <f t="shared" si="73"/>
        <v>32</v>
      </c>
      <c r="K481" s="14">
        <f t="shared" si="76"/>
        <v>0.22377622377622378</v>
      </c>
      <c r="L481" s="8">
        <f t="shared" si="74"/>
        <v>175</v>
      </c>
      <c r="M481" s="14">
        <f t="shared" si="77"/>
        <v>0</v>
      </c>
    </row>
    <row r="482" spans="1:13" x14ac:dyDescent="0.25">
      <c r="A482" s="6" t="s">
        <v>20</v>
      </c>
      <c r="B482" s="6" t="s">
        <v>31</v>
      </c>
      <c r="C482" s="8">
        <v>47</v>
      </c>
      <c r="D482" s="8">
        <v>75</v>
      </c>
      <c r="E482" s="8">
        <v>45</v>
      </c>
      <c r="F482" s="8">
        <v>36</v>
      </c>
      <c r="H482" s="8">
        <f t="shared" si="72"/>
        <v>-30</v>
      </c>
      <c r="I482" s="14">
        <f t="shared" si="75"/>
        <v>-0.4</v>
      </c>
      <c r="J482" s="8">
        <f t="shared" si="73"/>
        <v>-9</v>
      </c>
      <c r="K482" s="14">
        <f t="shared" si="76"/>
        <v>-0.2</v>
      </c>
      <c r="L482" s="8">
        <f t="shared" si="74"/>
        <v>-39</v>
      </c>
      <c r="M482" s="14">
        <f t="shared" si="77"/>
        <v>-0.52</v>
      </c>
    </row>
    <row r="483" spans="1:13" x14ac:dyDescent="0.25">
      <c r="A483" s="6" t="s">
        <v>20</v>
      </c>
      <c r="B483" s="6" t="s">
        <v>32</v>
      </c>
      <c r="C483" s="8">
        <v>9941</v>
      </c>
      <c r="D483" s="8">
        <v>27354</v>
      </c>
      <c r="E483" s="8">
        <v>3951</v>
      </c>
      <c r="F483" s="8">
        <v>2994</v>
      </c>
      <c r="H483" s="8">
        <f t="shared" si="72"/>
        <v>-23403</v>
      </c>
      <c r="I483" s="14">
        <f t="shared" si="75"/>
        <v>-0.85556042991884185</v>
      </c>
      <c r="J483" s="8">
        <f t="shared" si="73"/>
        <v>-957</v>
      </c>
      <c r="K483" s="14">
        <f t="shared" si="76"/>
        <v>-0.24221716021260439</v>
      </c>
      <c r="L483" s="8">
        <f t="shared" si="74"/>
        <v>-24360</v>
      </c>
      <c r="M483" s="14">
        <f t="shared" si="77"/>
        <v>-0.89054617240622946</v>
      </c>
    </row>
    <row r="484" spans="1:13" x14ac:dyDescent="0.25">
      <c r="A484" s="6" t="s">
        <v>20</v>
      </c>
      <c r="B484" s="6" t="s">
        <v>33</v>
      </c>
      <c r="C484" s="8">
        <v>3774</v>
      </c>
      <c r="D484" s="8">
        <v>2382</v>
      </c>
      <c r="E484" s="8">
        <v>1712</v>
      </c>
      <c r="F484" s="8">
        <v>779</v>
      </c>
      <c r="H484" s="8">
        <f t="shared" si="72"/>
        <v>-670</v>
      </c>
      <c r="I484" s="14">
        <f t="shared" si="75"/>
        <v>-0.28127623845507976</v>
      </c>
      <c r="J484" s="8">
        <f t="shared" si="73"/>
        <v>-933</v>
      </c>
      <c r="K484" s="14">
        <f t="shared" si="76"/>
        <v>-0.54497663551401865</v>
      </c>
      <c r="L484" s="8">
        <f t="shared" si="74"/>
        <v>-1603</v>
      </c>
      <c r="M484" s="14">
        <f t="shared" si="77"/>
        <v>-0.67296389588581029</v>
      </c>
    </row>
    <row r="485" spans="1:13" x14ac:dyDescent="0.25">
      <c r="A485" s="6" t="s">
        <v>20</v>
      </c>
      <c r="B485" s="6" t="s">
        <v>34</v>
      </c>
      <c r="C485" s="8">
        <v>3</v>
      </c>
      <c r="D485" s="8">
        <v>7</v>
      </c>
      <c r="E485" s="8">
        <v>3</v>
      </c>
      <c r="F485" s="8">
        <v>2</v>
      </c>
      <c r="H485" s="8">
        <f t="shared" si="72"/>
        <v>-4</v>
      </c>
      <c r="I485" s="14">
        <f t="shared" si="75"/>
        <v>-0.5714285714285714</v>
      </c>
      <c r="J485" s="8">
        <f t="shared" si="73"/>
        <v>-1</v>
      </c>
      <c r="K485" s="14">
        <f t="shared" si="76"/>
        <v>-0.33333333333333331</v>
      </c>
      <c r="L485" s="8">
        <f t="shared" si="74"/>
        <v>-5</v>
      </c>
      <c r="M485" s="14">
        <f t="shared" si="77"/>
        <v>-0.7142857142857143</v>
      </c>
    </row>
    <row r="486" spans="1:13" x14ac:dyDescent="0.25">
      <c r="A486" s="6" t="s">
        <v>20</v>
      </c>
      <c r="B486" s="6" t="s">
        <v>35</v>
      </c>
      <c r="C486" s="8">
        <v>433</v>
      </c>
      <c r="D486" s="8">
        <v>323</v>
      </c>
      <c r="E486" s="8">
        <v>214</v>
      </c>
      <c r="F486" s="8">
        <v>51</v>
      </c>
      <c r="H486" s="8">
        <f t="shared" si="72"/>
        <v>-109</v>
      </c>
      <c r="I486" s="14">
        <f t="shared" si="75"/>
        <v>-0.33746130030959753</v>
      </c>
      <c r="J486" s="8">
        <f t="shared" si="73"/>
        <v>-163</v>
      </c>
      <c r="K486" s="14">
        <f t="shared" si="76"/>
        <v>-0.76168224299065423</v>
      </c>
      <c r="L486" s="8">
        <f t="shared" si="74"/>
        <v>-272</v>
      </c>
      <c r="M486" s="14">
        <f t="shared" si="77"/>
        <v>-0.84210526315789469</v>
      </c>
    </row>
    <row r="487" spans="1:13" x14ac:dyDescent="0.25">
      <c r="A487" s="6" t="s">
        <v>20</v>
      </c>
      <c r="B487" s="6" t="s">
        <v>36</v>
      </c>
      <c r="C487" s="8">
        <v>660</v>
      </c>
      <c r="D487" s="8">
        <v>841</v>
      </c>
      <c r="E487" s="8">
        <v>625</v>
      </c>
      <c r="F487" s="8">
        <v>456</v>
      </c>
      <c r="H487" s="8">
        <f t="shared" si="72"/>
        <v>-216</v>
      </c>
      <c r="I487" s="14">
        <f t="shared" si="75"/>
        <v>-0.25683709869203331</v>
      </c>
      <c r="J487" s="8">
        <f t="shared" si="73"/>
        <v>-169</v>
      </c>
      <c r="K487" s="14">
        <f t="shared" si="76"/>
        <v>-0.27039999999999997</v>
      </c>
      <c r="L487" s="8">
        <f t="shared" si="74"/>
        <v>-385</v>
      </c>
      <c r="M487" s="14">
        <f t="shared" si="77"/>
        <v>-0.45778834720570749</v>
      </c>
    </row>
    <row r="488" spans="1:13" x14ac:dyDescent="0.25">
      <c r="A488" s="6" t="s">
        <v>20</v>
      </c>
      <c r="B488" s="6" t="s">
        <v>37</v>
      </c>
      <c r="C488" s="8">
        <v>3073</v>
      </c>
      <c r="D488" s="8">
        <v>2725</v>
      </c>
      <c r="E488" s="8">
        <v>2356</v>
      </c>
      <c r="F488" s="8">
        <v>1858</v>
      </c>
      <c r="H488" s="8">
        <f t="shared" si="72"/>
        <v>-369</v>
      </c>
      <c r="I488" s="14">
        <f t="shared" si="75"/>
        <v>-0.13541284403669726</v>
      </c>
      <c r="J488" s="8">
        <f t="shared" si="73"/>
        <v>-498</v>
      </c>
      <c r="K488" s="14">
        <f t="shared" si="76"/>
        <v>-0.21137521222410866</v>
      </c>
      <c r="L488" s="8">
        <f t="shared" si="74"/>
        <v>-867</v>
      </c>
      <c r="M488" s="14">
        <f t="shared" si="77"/>
        <v>-0.31816513761467891</v>
      </c>
    </row>
    <row r="489" spans="1:13" x14ac:dyDescent="0.25">
      <c r="A489" s="6" t="s">
        <v>20</v>
      </c>
      <c r="B489" s="6" t="s">
        <v>38</v>
      </c>
      <c r="C489" s="8">
        <v>245</v>
      </c>
      <c r="D489" s="8">
        <v>179</v>
      </c>
      <c r="E489" s="8">
        <v>145</v>
      </c>
      <c r="F489" s="8">
        <v>136</v>
      </c>
      <c r="H489" s="8">
        <f t="shared" si="72"/>
        <v>-34</v>
      </c>
      <c r="I489" s="14">
        <f t="shared" si="75"/>
        <v>-0.18994413407821228</v>
      </c>
      <c r="J489" s="8">
        <f t="shared" si="73"/>
        <v>-9</v>
      </c>
      <c r="K489" s="14">
        <f t="shared" si="76"/>
        <v>-6.2068965517241378E-2</v>
      </c>
      <c r="L489" s="8">
        <f t="shared" si="74"/>
        <v>-43</v>
      </c>
      <c r="M489" s="14">
        <f t="shared" si="77"/>
        <v>-0.24022346368715083</v>
      </c>
    </row>
    <row r="490" spans="1:13" x14ac:dyDescent="0.25">
      <c r="A490" s="6" t="s">
        <v>20</v>
      </c>
      <c r="B490" s="6" t="s">
        <v>39</v>
      </c>
      <c r="C490" s="8">
        <v>260</v>
      </c>
      <c r="D490" s="8">
        <v>151</v>
      </c>
      <c r="E490" s="8">
        <v>37</v>
      </c>
      <c r="F490" s="8">
        <v>314</v>
      </c>
      <c r="H490" s="8">
        <f t="shared" si="72"/>
        <v>-114</v>
      </c>
      <c r="I490" s="14">
        <f t="shared" si="75"/>
        <v>-0.75496688741721851</v>
      </c>
      <c r="J490" s="8">
        <f t="shared" si="73"/>
        <v>277</v>
      </c>
      <c r="K490" s="14">
        <f t="shared" si="76"/>
        <v>7.4864864864864868</v>
      </c>
      <c r="L490" s="8">
        <f t="shared" si="74"/>
        <v>163</v>
      </c>
      <c r="M490" s="14">
        <f t="shared" si="77"/>
        <v>1.0794701986754967</v>
      </c>
    </row>
    <row r="491" spans="1:13" x14ac:dyDescent="0.25">
      <c r="A491" s="6" t="s">
        <v>20</v>
      </c>
      <c r="B491" s="6" t="s">
        <v>40</v>
      </c>
      <c r="C491" s="8">
        <v>2878</v>
      </c>
      <c r="D491" s="8">
        <v>2493</v>
      </c>
      <c r="E491" s="8">
        <v>1711</v>
      </c>
      <c r="F491" s="8">
        <v>1321</v>
      </c>
      <c r="H491" s="8">
        <f t="shared" si="72"/>
        <v>-782</v>
      </c>
      <c r="I491" s="14">
        <f t="shared" si="75"/>
        <v>-0.313678299237866</v>
      </c>
      <c r="J491" s="8">
        <f t="shared" si="73"/>
        <v>-390</v>
      </c>
      <c r="K491" s="14">
        <f t="shared" si="76"/>
        <v>-0.22793687901811807</v>
      </c>
      <c r="L491" s="8">
        <f t="shared" si="74"/>
        <v>-1172</v>
      </c>
      <c r="M491" s="14">
        <f t="shared" si="77"/>
        <v>-0.47011632571199358</v>
      </c>
    </row>
    <row r="492" spans="1:13" x14ac:dyDescent="0.25">
      <c r="A492" s="6" t="s">
        <v>20</v>
      </c>
      <c r="B492" s="6" t="s">
        <v>41</v>
      </c>
      <c r="C492" s="8">
        <v>244</v>
      </c>
      <c r="D492" s="8">
        <v>242</v>
      </c>
      <c r="E492" s="8">
        <v>158</v>
      </c>
      <c r="F492" s="8">
        <v>90</v>
      </c>
      <c r="H492" s="8">
        <f t="shared" si="72"/>
        <v>-84</v>
      </c>
      <c r="I492" s="14">
        <f t="shared" si="75"/>
        <v>-0.34710743801652894</v>
      </c>
      <c r="J492" s="8">
        <f t="shared" si="73"/>
        <v>-68</v>
      </c>
      <c r="K492" s="14">
        <f t="shared" si="76"/>
        <v>-0.43037974683544306</v>
      </c>
      <c r="L492" s="8">
        <f t="shared" si="74"/>
        <v>-152</v>
      </c>
      <c r="M492" s="14">
        <f t="shared" si="77"/>
        <v>-0.62809917355371903</v>
      </c>
    </row>
    <row r="493" spans="1:13" x14ac:dyDescent="0.25">
      <c r="A493" s="6" t="s">
        <v>20</v>
      </c>
      <c r="B493" s="6" t="s">
        <v>42</v>
      </c>
      <c r="C493" s="8">
        <v>404</v>
      </c>
      <c r="D493" s="8">
        <v>615</v>
      </c>
      <c r="E493" s="8">
        <v>588</v>
      </c>
      <c r="F493" s="8">
        <v>628</v>
      </c>
      <c r="H493" s="8">
        <f t="shared" si="72"/>
        <v>-27</v>
      </c>
      <c r="I493" s="14">
        <f t="shared" si="75"/>
        <v>-4.3902439024390241E-2</v>
      </c>
      <c r="J493" s="8">
        <f t="shared" si="73"/>
        <v>40</v>
      </c>
      <c r="K493" s="14">
        <f t="shared" si="76"/>
        <v>6.8027210884353748E-2</v>
      </c>
      <c r="L493" s="8">
        <f t="shared" si="74"/>
        <v>13</v>
      </c>
      <c r="M493" s="14">
        <f t="shared" si="77"/>
        <v>2.113821138211382E-2</v>
      </c>
    </row>
    <row r="494" spans="1:13" x14ac:dyDescent="0.25">
      <c r="A494" s="6" t="s">
        <v>20</v>
      </c>
      <c r="B494" s="6" t="s">
        <v>43</v>
      </c>
      <c r="C494" s="8">
        <v>755</v>
      </c>
      <c r="D494" s="8">
        <v>764</v>
      </c>
      <c r="E494" s="8">
        <v>617</v>
      </c>
      <c r="F494" s="8">
        <v>377</v>
      </c>
      <c r="H494" s="8">
        <f t="shared" si="72"/>
        <v>-147</v>
      </c>
      <c r="I494" s="14">
        <f t="shared" si="75"/>
        <v>-0.19240837696335078</v>
      </c>
      <c r="J494" s="8">
        <f t="shared" si="73"/>
        <v>-240</v>
      </c>
      <c r="K494" s="14">
        <f t="shared" si="76"/>
        <v>-0.38897893030794167</v>
      </c>
      <c r="L494" s="8">
        <f t="shared" si="74"/>
        <v>-387</v>
      </c>
      <c r="M494" s="14">
        <f t="shared" si="77"/>
        <v>-0.50654450261780104</v>
      </c>
    </row>
    <row r="495" spans="1:13" x14ac:dyDescent="0.25">
      <c r="A495" s="6" t="s">
        <v>20</v>
      </c>
      <c r="B495" s="6" t="s">
        <v>44</v>
      </c>
      <c r="C495" s="8">
        <v>331</v>
      </c>
      <c r="D495" s="8">
        <v>256</v>
      </c>
      <c r="E495" s="8">
        <v>297</v>
      </c>
      <c r="F495" s="8">
        <v>231</v>
      </c>
      <c r="H495" s="8">
        <f t="shared" si="72"/>
        <v>41</v>
      </c>
      <c r="I495" s="14">
        <f t="shared" si="75"/>
        <v>0.16015625</v>
      </c>
      <c r="J495" s="8">
        <f t="shared" si="73"/>
        <v>-66</v>
      </c>
      <c r="K495" s="14">
        <f t="shared" si="76"/>
        <v>-0.22222222222222221</v>
      </c>
      <c r="L495" s="8">
        <f t="shared" si="74"/>
        <v>-25</v>
      </c>
      <c r="M495" s="14">
        <f t="shared" si="77"/>
        <v>-9.765625E-2</v>
      </c>
    </row>
    <row r="496" spans="1:13" x14ac:dyDescent="0.25">
      <c r="A496" s="6" t="s">
        <v>20</v>
      </c>
      <c r="B496" s="6" t="s">
        <v>45</v>
      </c>
      <c r="C496" s="8">
        <v>2303</v>
      </c>
      <c r="D496" s="8">
        <v>2139</v>
      </c>
      <c r="E496" s="8">
        <v>2028</v>
      </c>
      <c r="F496" s="8">
        <v>2396</v>
      </c>
      <c r="H496" s="8">
        <f t="shared" si="72"/>
        <v>-111</v>
      </c>
      <c r="I496" s="14">
        <f t="shared" si="75"/>
        <v>-5.1893408134642355E-2</v>
      </c>
      <c r="J496" s="8">
        <f t="shared" si="73"/>
        <v>368</v>
      </c>
      <c r="K496" s="14">
        <f t="shared" si="76"/>
        <v>0.1814595660749507</v>
      </c>
      <c r="L496" s="8">
        <f t="shared" si="74"/>
        <v>257</v>
      </c>
      <c r="M496" s="14">
        <f t="shared" si="77"/>
        <v>0.12014960261804582</v>
      </c>
    </row>
    <row r="497" spans="1:13" x14ac:dyDescent="0.25">
      <c r="A497" s="6" t="s">
        <v>20</v>
      </c>
      <c r="B497" s="6" t="s">
        <v>46</v>
      </c>
      <c r="C497" s="8">
        <v>1826</v>
      </c>
      <c r="D497" s="8">
        <v>1723</v>
      </c>
      <c r="E497" s="8">
        <v>1510</v>
      </c>
      <c r="F497" s="8">
        <v>1475</v>
      </c>
      <c r="H497" s="8">
        <f t="shared" si="72"/>
        <v>-213</v>
      </c>
      <c r="I497" s="14">
        <f t="shared" si="75"/>
        <v>-0.12362159024956472</v>
      </c>
      <c r="J497" s="8">
        <f t="shared" si="73"/>
        <v>-35</v>
      </c>
      <c r="K497" s="14">
        <f t="shared" si="76"/>
        <v>-2.3178807947019868E-2</v>
      </c>
      <c r="L497" s="8">
        <f t="shared" si="74"/>
        <v>-248</v>
      </c>
      <c r="M497" s="14">
        <f t="shared" si="77"/>
        <v>-0.14393499709808474</v>
      </c>
    </row>
    <row r="498" spans="1:13" x14ac:dyDescent="0.25">
      <c r="A498" s="6" t="s">
        <v>20</v>
      </c>
      <c r="B498" s="6" t="s">
        <v>47</v>
      </c>
      <c r="C498" s="8">
        <v>280</v>
      </c>
      <c r="D498" s="8">
        <v>328</v>
      </c>
      <c r="E498" s="8">
        <v>132</v>
      </c>
      <c r="F498" s="8">
        <v>62</v>
      </c>
      <c r="H498" s="8">
        <f t="shared" si="72"/>
        <v>-196</v>
      </c>
      <c r="I498" s="14">
        <f t="shared" si="75"/>
        <v>-0.59756097560975607</v>
      </c>
      <c r="J498" s="8">
        <f t="shared" si="73"/>
        <v>-70</v>
      </c>
      <c r="K498" s="14">
        <f t="shared" si="76"/>
        <v>-0.53030303030303028</v>
      </c>
      <c r="L498" s="8">
        <f t="shared" si="74"/>
        <v>-266</v>
      </c>
      <c r="M498" s="14">
        <f t="shared" si="77"/>
        <v>-0.81097560975609762</v>
      </c>
    </row>
    <row r="499" spans="1:13" x14ac:dyDescent="0.25">
      <c r="A499" s="6" t="s">
        <v>20</v>
      </c>
      <c r="B499" s="6" t="s">
        <v>48</v>
      </c>
      <c r="C499" s="8">
        <v>777</v>
      </c>
      <c r="D499" s="8">
        <v>681</v>
      </c>
      <c r="E499" s="8">
        <v>535</v>
      </c>
      <c r="F499" s="8">
        <v>356</v>
      </c>
      <c r="H499" s="8">
        <f t="shared" si="72"/>
        <v>-146</v>
      </c>
      <c r="I499" s="14">
        <f t="shared" si="75"/>
        <v>-0.21439060205580029</v>
      </c>
      <c r="J499" s="8">
        <f t="shared" si="73"/>
        <v>-179</v>
      </c>
      <c r="K499" s="14">
        <f t="shared" si="76"/>
        <v>-0.33457943925233646</v>
      </c>
      <c r="L499" s="8">
        <f t="shared" si="74"/>
        <v>-325</v>
      </c>
      <c r="M499" s="14">
        <f t="shared" si="77"/>
        <v>-0.47723935389133626</v>
      </c>
    </row>
    <row r="500" spans="1:13" x14ac:dyDescent="0.25">
      <c r="A500" s="6" t="s">
        <v>20</v>
      </c>
      <c r="B500" s="6" t="s">
        <v>49</v>
      </c>
      <c r="C500" s="8">
        <v>423</v>
      </c>
      <c r="D500" s="8">
        <v>456</v>
      </c>
      <c r="E500" s="8">
        <v>131</v>
      </c>
      <c r="F500" s="8">
        <v>114</v>
      </c>
      <c r="H500" s="8">
        <f t="shared" si="72"/>
        <v>-325</v>
      </c>
      <c r="I500" s="14">
        <f t="shared" si="75"/>
        <v>-0.71271929824561409</v>
      </c>
      <c r="J500" s="8">
        <f t="shared" si="73"/>
        <v>-17</v>
      </c>
      <c r="K500" s="14">
        <f t="shared" si="76"/>
        <v>-0.12977099236641221</v>
      </c>
      <c r="L500" s="8">
        <f t="shared" si="74"/>
        <v>-342</v>
      </c>
      <c r="M500" s="14">
        <f t="shared" si="77"/>
        <v>-0.75</v>
      </c>
    </row>
    <row r="501" spans="1:13" x14ac:dyDescent="0.25">
      <c r="A501" s="6" t="s">
        <v>20</v>
      </c>
      <c r="B501" s="6" t="s">
        <v>50</v>
      </c>
      <c r="C501" s="8">
        <v>225</v>
      </c>
      <c r="D501" s="8">
        <v>106</v>
      </c>
      <c r="E501" s="8">
        <v>107</v>
      </c>
      <c r="F501" s="8">
        <v>101</v>
      </c>
      <c r="H501" s="8">
        <f t="shared" si="72"/>
        <v>1</v>
      </c>
      <c r="I501" s="14">
        <f t="shared" si="75"/>
        <v>9.433962264150943E-3</v>
      </c>
      <c r="J501" s="8">
        <f t="shared" si="73"/>
        <v>-6</v>
      </c>
      <c r="K501" s="14">
        <f t="shared" si="76"/>
        <v>-5.6074766355140186E-2</v>
      </c>
      <c r="L501" s="8">
        <f t="shared" si="74"/>
        <v>-5</v>
      </c>
      <c r="M501" s="14">
        <f t="shared" si="77"/>
        <v>-4.716981132075472E-2</v>
      </c>
    </row>
    <row r="502" spans="1:13" x14ac:dyDescent="0.25">
      <c r="A502" s="6" t="s">
        <v>20</v>
      </c>
      <c r="B502" s="6" t="s">
        <v>51</v>
      </c>
      <c r="C502" s="8">
        <v>95</v>
      </c>
      <c r="D502" s="8">
        <v>127</v>
      </c>
      <c r="E502" s="8">
        <v>81</v>
      </c>
      <c r="F502" s="8">
        <v>70</v>
      </c>
      <c r="H502" s="8">
        <f t="shared" si="72"/>
        <v>-46</v>
      </c>
      <c r="I502" s="14">
        <f t="shared" si="75"/>
        <v>-0.36220472440944884</v>
      </c>
      <c r="J502" s="8">
        <f t="shared" si="73"/>
        <v>-11</v>
      </c>
      <c r="K502" s="14">
        <f t="shared" si="76"/>
        <v>-0.13580246913580246</v>
      </c>
      <c r="L502" s="8">
        <f t="shared" si="74"/>
        <v>-57</v>
      </c>
      <c r="M502" s="14">
        <f t="shared" si="77"/>
        <v>-0.44881889763779526</v>
      </c>
    </row>
    <row r="503" spans="1:13" x14ac:dyDescent="0.25">
      <c r="A503" s="6" t="s">
        <v>20</v>
      </c>
      <c r="B503" s="6" t="s">
        <v>52</v>
      </c>
      <c r="C503" s="8">
        <v>217</v>
      </c>
      <c r="D503" s="8">
        <v>215</v>
      </c>
      <c r="E503" s="8">
        <v>192</v>
      </c>
      <c r="F503" s="8">
        <v>137</v>
      </c>
      <c r="H503" s="8">
        <f t="shared" si="72"/>
        <v>-23</v>
      </c>
      <c r="I503" s="14">
        <f t="shared" si="75"/>
        <v>-0.10697674418604651</v>
      </c>
      <c r="J503" s="8">
        <f t="shared" si="73"/>
        <v>-55</v>
      </c>
      <c r="K503" s="14">
        <f t="shared" si="76"/>
        <v>-0.28645833333333331</v>
      </c>
      <c r="L503" s="8">
        <f t="shared" si="74"/>
        <v>-78</v>
      </c>
      <c r="M503" s="14">
        <f t="shared" si="77"/>
        <v>-0.36279069767441863</v>
      </c>
    </row>
    <row r="504" spans="1:13" x14ac:dyDescent="0.25">
      <c r="A504" s="6" t="s">
        <v>20</v>
      </c>
      <c r="B504" s="6" t="s">
        <v>53</v>
      </c>
      <c r="C504" s="8">
        <v>164</v>
      </c>
      <c r="D504" s="8">
        <v>154</v>
      </c>
      <c r="E504" s="8">
        <v>129</v>
      </c>
      <c r="F504" s="8">
        <v>92</v>
      </c>
      <c r="H504" s="8">
        <f t="shared" si="72"/>
        <v>-25</v>
      </c>
      <c r="I504" s="14">
        <f t="shared" si="75"/>
        <v>-0.16233766233766234</v>
      </c>
      <c r="J504" s="8">
        <f t="shared" si="73"/>
        <v>-37</v>
      </c>
      <c r="K504" s="14">
        <f t="shared" si="76"/>
        <v>-0.2868217054263566</v>
      </c>
      <c r="L504" s="8">
        <f t="shared" si="74"/>
        <v>-62</v>
      </c>
      <c r="M504" s="14">
        <f t="shared" si="77"/>
        <v>-0.40259740259740262</v>
      </c>
    </row>
    <row r="505" spans="1:13" x14ac:dyDescent="0.25">
      <c r="A505" s="6" t="s">
        <v>20</v>
      </c>
      <c r="B505" s="6" t="s">
        <v>54</v>
      </c>
      <c r="C505" s="8">
        <v>461</v>
      </c>
      <c r="D505" s="8">
        <v>433</v>
      </c>
      <c r="E505" s="8">
        <v>421</v>
      </c>
      <c r="F505" s="8">
        <v>185</v>
      </c>
      <c r="H505" s="8">
        <f t="shared" si="72"/>
        <v>-12</v>
      </c>
      <c r="I505" s="14">
        <f t="shared" si="75"/>
        <v>-2.771362586605081E-2</v>
      </c>
      <c r="J505" s="8">
        <f t="shared" si="73"/>
        <v>-236</v>
      </c>
      <c r="K505" s="14">
        <f t="shared" si="76"/>
        <v>-0.56057007125890734</v>
      </c>
      <c r="L505" s="8">
        <f t="shared" si="74"/>
        <v>-248</v>
      </c>
      <c r="M505" s="14">
        <f t="shared" si="77"/>
        <v>-0.5727482678983834</v>
      </c>
    </row>
    <row r="506" spans="1:13" x14ac:dyDescent="0.25">
      <c r="A506" s="6" t="s">
        <v>20</v>
      </c>
      <c r="B506" s="6" t="s">
        <v>55</v>
      </c>
      <c r="C506" s="8">
        <v>4512</v>
      </c>
      <c r="D506" s="8">
        <v>3839</v>
      </c>
      <c r="E506" s="8">
        <v>3553</v>
      </c>
      <c r="F506" s="8">
        <v>3041</v>
      </c>
      <c r="H506" s="8">
        <f t="shared" si="72"/>
        <v>-286</v>
      </c>
      <c r="I506" s="14">
        <f t="shared" si="75"/>
        <v>-7.4498567335243557E-2</v>
      </c>
      <c r="J506" s="8">
        <f t="shared" si="73"/>
        <v>-512</v>
      </c>
      <c r="K506" s="14">
        <f t="shared" si="76"/>
        <v>-0.14410357444413172</v>
      </c>
      <c r="L506" s="8">
        <f t="shared" si="74"/>
        <v>-798</v>
      </c>
      <c r="M506" s="14">
        <f t="shared" si="77"/>
        <v>-0.20786663193539984</v>
      </c>
    </row>
    <row r="507" spans="1:13" x14ac:dyDescent="0.25">
      <c r="A507" s="6" t="s">
        <v>20</v>
      </c>
      <c r="B507" s="6" t="s">
        <v>56</v>
      </c>
      <c r="C507" s="8">
        <v>4492</v>
      </c>
      <c r="D507" s="8">
        <v>3978</v>
      </c>
      <c r="E507" s="8">
        <v>3305</v>
      </c>
      <c r="F507" s="8">
        <v>2066</v>
      </c>
      <c r="H507" s="8">
        <f t="shared" ref="H507:H532" si="78">E507-D507</f>
        <v>-673</v>
      </c>
      <c r="I507" s="14">
        <f t="shared" si="75"/>
        <v>-0.16918049270990448</v>
      </c>
      <c r="J507" s="8">
        <f t="shared" ref="J507:J532" si="79">F507-E507</f>
        <v>-1239</v>
      </c>
      <c r="K507" s="14">
        <f t="shared" si="76"/>
        <v>-0.37488653555219364</v>
      </c>
      <c r="L507" s="8">
        <f t="shared" ref="L507:L532" si="80">F507-D507</f>
        <v>-1912</v>
      </c>
      <c r="M507" s="14">
        <f t="shared" si="77"/>
        <v>-0.48064353946706889</v>
      </c>
    </row>
    <row r="508" spans="1:13" x14ac:dyDescent="0.25">
      <c r="A508" s="6" t="s">
        <v>20</v>
      </c>
      <c r="B508" s="6" t="s">
        <v>57</v>
      </c>
      <c r="C508" s="8">
        <v>71</v>
      </c>
      <c r="D508" s="8">
        <v>72</v>
      </c>
      <c r="E508" s="8">
        <v>77</v>
      </c>
      <c r="F508" s="8">
        <v>66</v>
      </c>
      <c r="H508" s="8">
        <f t="shared" si="78"/>
        <v>5</v>
      </c>
      <c r="I508" s="14">
        <f t="shared" si="75"/>
        <v>6.9444444444444448E-2</v>
      </c>
      <c r="J508" s="8">
        <f t="shared" si="79"/>
        <v>-11</v>
      </c>
      <c r="K508" s="14">
        <f t="shared" si="76"/>
        <v>-0.14285714285714285</v>
      </c>
      <c r="L508" s="8">
        <f t="shared" si="80"/>
        <v>-6</v>
      </c>
      <c r="M508" s="14">
        <f t="shared" si="77"/>
        <v>-8.3333333333333329E-2</v>
      </c>
    </row>
    <row r="509" spans="1:13" x14ac:dyDescent="0.25">
      <c r="A509" s="6" t="s">
        <v>20</v>
      </c>
      <c r="B509" s="6" t="s">
        <v>58</v>
      </c>
      <c r="C509" s="8">
        <v>213</v>
      </c>
      <c r="D509" s="8">
        <v>236</v>
      </c>
      <c r="E509" s="8">
        <v>282</v>
      </c>
      <c r="F509" s="8">
        <v>239</v>
      </c>
      <c r="H509" s="8">
        <f t="shared" si="78"/>
        <v>46</v>
      </c>
      <c r="I509" s="14">
        <f t="shared" si="75"/>
        <v>0.19491525423728814</v>
      </c>
      <c r="J509" s="8">
        <f t="shared" si="79"/>
        <v>-43</v>
      </c>
      <c r="K509" s="14">
        <f t="shared" si="76"/>
        <v>-0.1524822695035461</v>
      </c>
      <c r="L509" s="8">
        <f t="shared" si="80"/>
        <v>3</v>
      </c>
      <c r="M509" s="14">
        <f t="shared" si="77"/>
        <v>1.2711864406779662E-2</v>
      </c>
    </row>
    <row r="510" spans="1:13" x14ac:dyDescent="0.25">
      <c r="A510" s="6" t="s">
        <v>20</v>
      </c>
      <c r="B510" s="6" t="s">
        <v>59</v>
      </c>
      <c r="C510" s="8">
        <v>312</v>
      </c>
      <c r="D510" s="8">
        <v>269</v>
      </c>
      <c r="E510" s="8">
        <v>223</v>
      </c>
      <c r="F510" s="8">
        <v>146</v>
      </c>
      <c r="H510" s="8">
        <f t="shared" si="78"/>
        <v>-46</v>
      </c>
      <c r="I510" s="14">
        <f t="shared" si="75"/>
        <v>-0.17100371747211895</v>
      </c>
      <c r="J510" s="8">
        <f t="shared" si="79"/>
        <v>-77</v>
      </c>
      <c r="K510" s="14">
        <f t="shared" si="76"/>
        <v>-0.3452914798206278</v>
      </c>
      <c r="L510" s="8">
        <f t="shared" si="80"/>
        <v>-123</v>
      </c>
      <c r="M510" s="14">
        <f t="shared" si="77"/>
        <v>-0.45724907063197023</v>
      </c>
    </row>
    <row r="511" spans="1:13" x14ac:dyDescent="0.25">
      <c r="A511" s="6" t="s">
        <v>20</v>
      </c>
      <c r="B511" s="6" t="s">
        <v>60</v>
      </c>
      <c r="C511" s="8">
        <v>406</v>
      </c>
      <c r="D511" s="8">
        <v>393</v>
      </c>
      <c r="E511" s="8">
        <v>340</v>
      </c>
      <c r="F511" s="8">
        <v>224</v>
      </c>
      <c r="H511" s="8">
        <f t="shared" si="78"/>
        <v>-53</v>
      </c>
      <c r="I511" s="14">
        <f t="shared" si="75"/>
        <v>-0.13486005089058525</v>
      </c>
      <c r="J511" s="8">
        <f t="shared" si="79"/>
        <v>-116</v>
      </c>
      <c r="K511" s="14">
        <f t="shared" si="76"/>
        <v>-0.3411764705882353</v>
      </c>
      <c r="L511" s="8">
        <f t="shared" si="80"/>
        <v>-169</v>
      </c>
      <c r="M511" s="14">
        <f t="shared" si="77"/>
        <v>-0.43002544529262088</v>
      </c>
    </row>
    <row r="512" spans="1:13" x14ac:dyDescent="0.25">
      <c r="A512" s="6" t="s">
        <v>20</v>
      </c>
      <c r="B512" s="6" t="s">
        <v>61</v>
      </c>
      <c r="C512" s="8">
        <v>2044</v>
      </c>
      <c r="D512" s="8">
        <v>1499</v>
      </c>
      <c r="E512" s="8">
        <v>1217</v>
      </c>
      <c r="F512" s="8">
        <v>747</v>
      </c>
      <c r="H512" s="8">
        <f t="shared" si="78"/>
        <v>-282</v>
      </c>
      <c r="I512" s="14">
        <f t="shared" si="75"/>
        <v>-0.18812541694462975</v>
      </c>
      <c r="J512" s="8">
        <f t="shared" si="79"/>
        <v>-470</v>
      </c>
      <c r="K512" s="14">
        <f t="shared" si="76"/>
        <v>-0.38619556285949053</v>
      </c>
      <c r="L512" s="8">
        <f t="shared" si="80"/>
        <v>-752</v>
      </c>
      <c r="M512" s="14">
        <f t="shared" si="77"/>
        <v>-0.50166777851901267</v>
      </c>
    </row>
    <row r="513" spans="1:13" x14ac:dyDescent="0.25">
      <c r="A513" s="6" t="s">
        <v>20</v>
      </c>
      <c r="B513" s="6" t="s">
        <v>62</v>
      </c>
      <c r="C513" s="8">
        <v>179</v>
      </c>
      <c r="D513" s="8">
        <v>126</v>
      </c>
      <c r="E513" s="8">
        <v>0</v>
      </c>
      <c r="F513" s="8">
        <v>49</v>
      </c>
      <c r="H513" s="8">
        <f t="shared" si="78"/>
        <v>-126</v>
      </c>
      <c r="I513" s="14">
        <f t="shared" si="75"/>
        <v>-1</v>
      </c>
      <c r="J513" s="8">
        <f t="shared" si="79"/>
        <v>49</v>
      </c>
      <c r="K513" s="14">
        <f t="shared" si="76"/>
        <v>0</v>
      </c>
      <c r="L513" s="8">
        <f t="shared" si="80"/>
        <v>-77</v>
      </c>
      <c r="M513" s="14">
        <f t="shared" si="77"/>
        <v>-0.61111111111111116</v>
      </c>
    </row>
    <row r="514" spans="1:13" x14ac:dyDescent="0.25">
      <c r="A514" s="6" t="s">
        <v>20</v>
      </c>
      <c r="B514" s="6" t="s">
        <v>63</v>
      </c>
      <c r="C514" s="8">
        <v>1472</v>
      </c>
      <c r="D514" s="8">
        <v>1591</v>
      </c>
      <c r="E514" s="8">
        <v>2058</v>
      </c>
      <c r="F514" s="8">
        <v>1315</v>
      </c>
      <c r="H514" s="8">
        <f t="shared" si="78"/>
        <v>467</v>
      </c>
      <c r="I514" s="14">
        <f t="shared" si="75"/>
        <v>0.29352608422375864</v>
      </c>
      <c r="J514" s="8">
        <f t="shared" si="79"/>
        <v>-743</v>
      </c>
      <c r="K514" s="14">
        <f t="shared" si="76"/>
        <v>-0.36103012633624876</v>
      </c>
      <c r="L514" s="8">
        <f t="shared" si="80"/>
        <v>-276</v>
      </c>
      <c r="M514" s="14">
        <f t="shared" si="77"/>
        <v>-0.17347580138277813</v>
      </c>
    </row>
    <row r="515" spans="1:13" x14ac:dyDescent="0.25">
      <c r="A515" s="6" t="s">
        <v>20</v>
      </c>
      <c r="B515" s="6" t="s">
        <v>64</v>
      </c>
      <c r="C515" s="8">
        <v>226</v>
      </c>
      <c r="D515" s="8">
        <v>244</v>
      </c>
      <c r="E515" s="8">
        <v>136</v>
      </c>
      <c r="F515" s="8">
        <v>163</v>
      </c>
      <c r="H515" s="8">
        <f t="shared" si="78"/>
        <v>-108</v>
      </c>
      <c r="I515" s="14">
        <f t="shared" si="75"/>
        <v>-0.44262295081967212</v>
      </c>
      <c r="J515" s="8">
        <f t="shared" si="79"/>
        <v>27</v>
      </c>
      <c r="K515" s="14">
        <f t="shared" si="76"/>
        <v>0.19852941176470587</v>
      </c>
      <c r="L515" s="8">
        <f t="shared" si="80"/>
        <v>-81</v>
      </c>
      <c r="M515" s="14">
        <f t="shared" si="77"/>
        <v>-0.33196721311475408</v>
      </c>
    </row>
    <row r="516" spans="1:13" x14ac:dyDescent="0.25">
      <c r="A516" s="6" t="s">
        <v>20</v>
      </c>
      <c r="B516" s="6" t="s">
        <v>65</v>
      </c>
      <c r="C516" s="8">
        <v>635</v>
      </c>
      <c r="D516" s="8">
        <v>988</v>
      </c>
      <c r="E516" s="8">
        <v>1062</v>
      </c>
      <c r="F516" s="8">
        <v>829</v>
      </c>
      <c r="H516" s="8">
        <f t="shared" si="78"/>
        <v>74</v>
      </c>
      <c r="I516" s="14">
        <f t="shared" si="75"/>
        <v>7.4898785425101214E-2</v>
      </c>
      <c r="J516" s="8">
        <f t="shared" si="79"/>
        <v>-233</v>
      </c>
      <c r="K516" s="14">
        <f t="shared" si="76"/>
        <v>-0.21939736346516009</v>
      </c>
      <c r="L516" s="8">
        <f t="shared" si="80"/>
        <v>-159</v>
      </c>
      <c r="M516" s="14">
        <f t="shared" si="77"/>
        <v>-0.16093117408906882</v>
      </c>
    </row>
    <row r="517" spans="1:13" x14ac:dyDescent="0.25">
      <c r="A517" s="6" t="s">
        <v>20</v>
      </c>
      <c r="B517" s="6" t="s">
        <v>66</v>
      </c>
      <c r="C517" s="8">
        <v>3409</v>
      </c>
      <c r="D517" s="8">
        <v>3706</v>
      </c>
      <c r="E517" s="8">
        <v>3209</v>
      </c>
      <c r="F517" s="8">
        <v>1901</v>
      </c>
      <c r="H517" s="8">
        <f t="shared" si="78"/>
        <v>-497</v>
      </c>
      <c r="I517" s="14">
        <f t="shared" si="75"/>
        <v>-0.13410685375067458</v>
      </c>
      <c r="J517" s="8">
        <f t="shared" si="79"/>
        <v>-1308</v>
      </c>
      <c r="K517" s="14">
        <f t="shared" si="76"/>
        <v>-0.40760361483328139</v>
      </c>
      <c r="L517" s="8">
        <f t="shared" si="80"/>
        <v>-1805</v>
      </c>
      <c r="M517" s="14">
        <f t="shared" si="77"/>
        <v>-0.48704803022126281</v>
      </c>
    </row>
    <row r="518" spans="1:13" x14ac:dyDescent="0.25">
      <c r="A518" s="6" t="s">
        <v>20</v>
      </c>
      <c r="B518" s="6" t="s">
        <v>67</v>
      </c>
      <c r="C518" s="8">
        <v>634</v>
      </c>
      <c r="D518" s="8">
        <v>604</v>
      </c>
      <c r="E518" s="8">
        <v>856</v>
      </c>
      <c r="F518" s="8">
        <v>799</v>
      </c>
      <c r="H518" s="8">
        <f t="shared" si="78"/>
        <v>252</v>
      </c>
      <c r="I518" s="14">
        <f t="shared" si="75"/>
        <v>0.41721854304635764</v>
      </c>
      <c r="J518" s="8">
        <f t="shared" si="79"/>
        <v>-57</v>
      </c>
      <c r="K518" s="14">
        <f t="shared" si="76"/>
        <v>-6.6588785046728965E-2</v>
      </c>
      <c r="L518" s="8">
        <f t="shared" si="80"/>
        <v>195</v>
      </c>
      <c r="M518" s="14">
        <f t="shared" si="77"/>
        <v>0.32284768211920528</v>
      </c>
    </row>
    <row r="519" spans="1:13" x14ac:dyDescent="0.25">
      <c r="A519" s="6" t="s">
        <v>20</v>
      </c>
      <c r="B519" s="6" t="s">
        <v>68</v>
      </c>
      <c r="C519" s="8">
        <v>89</v>
      </c>
      <c r="D519" s="8">
        <v>120</v>
      </c>
      <c r="E519" s="8">
        <v>157</v>
      </c>
      <c r="F519" s="8">
        <v>144</v>
      </c>
      <c r="H519" s="8">
        <f t="shared" si="78"/>
        <v>37</v>
      </c>
      <c r="I519" s="14">
        <f t="shared" si="75"/>
        <v>0.30833333333333335</v>
      </c>
      <c r="J519" s="8">
        <f t="shared" si="79"/>
        <v>-13</v>
      </c>
      <c r="K519" s="14">
        <f t="shared" si="76"/>
        <v>-8.2802547770700632E-2</v>
      </c>
      <c r="L519" s="8">
        <f t="shared" si="80"/>
        <v>24</v>
      </c>
      <c r="M519" s="14">
        <f t="shared" si="77"/>
        <v>0.2</v>
      </c>
    </row>
    <row r="520" spans="1:13" x14ac:dyDescent="0.25">
      <c r="A520" s="6" t="s">
        <v>20</v>
      </c>
      <c r="B520" s="6" t="s">
        <v>69</v>
      </c>
      <c r="C520" s="8">
        <v>1234</v>
      </c>
      <c r="D520" s="8">
        <v>1265</v>
      </c>
      <c r="E520" s="8">
        <v>955</v>
      </c>
      <c r="F520" s="8">
        <v>637</v>
      </c>
      <c r="H520" s="8">
        <f t="shared" si="78"/>
        <v>-310</v>
      </c>
      <c r="I520" s="14">
        <f t="shared" si="75"/>
        <v>-0.24505928853754941</v>
      </c>
      <c r="J520" s="8">
        <f t="shared" si="79"/>
        <v>-318</v>
      </c>
      <c r="K520" s="14">
        <f t="shared" si="76"/>
        <v>-0.33298429319371725</v>
      </c>
      <c r="L520" s="8">
        <f t="shared" si="80"/>
        <v>-628</v>
      </c>
      <c r="M520" s="14">
        <f t="shared" si="77"/>
        <v>-0.49644268774703559</v>
      </c>
    </row>
    <row r="521" spans="1:13" x14ac:dyDescent="0.25">
      <c r="A521" s="6" t="s">
        <v>20</v>
      </c>
      <c r="B521" s="6" t="s">
        <v>70</v>
      </c>
      <c r="C521" s="8">
        <v>1850</v>
      </c>
      <c r="D521" s="8">
        <v>1646</v>
      </c>
      <c r="E521" s="8">
        <v>1348</v>
      </c>
      <c r="F521" s="8">
        <v>1003</v>
      </c>
      <c r="H521" s="8">
        <f t="shared" si="78"/>
        <v>-298</v>
      </c>
      <c r="I521" s="14">
        <f t="shared" si="75"/>
        <v>-0.181044957472661</v>
      </c>
      <c r="J521" s="8">
        <f t="shared" si="79"/>
        <v>-345</v>
      </c>
      <c r="K521" s="14">
        <f t="shared" si="76"/>
        <v>-0.25593471810089019</v>
      </c>
      <c r="L521" s="8">
        <f t="shared" si="80"/>
        <v>-643</v>
      </c>
      <c r="M521" s="14">
        <f t="shared" si="77"/>
        <v>-0.39064398541919804</v>
      </c>
    </row>
    <row r="522" spans="1:13" x14ac:dyDescent="0.25">
      <c r="A522" s="6" t="s">
        <v>20</v>
      </c>
      <c r="B522" s="6" t="s">
        <v>71</v>
      </c>
      <c r="C522" s="8">
        <v>708</v>
      </c>
      <c r="D522" s="8">
        <v>1014</v>
      </c>
      <c r="E522" s="8">
        <v>49</v>
      </c>
      <c r="F522" s="8">
        <v>115</v>
      </c>
      <c r="H522" s="8">
        <f t="shared" si="78"/>
        <v>-965</v>
      </c>
      <c r="I522" s="14">
        <f t="shared" si="75"/>
        <v>-0.9516765285996055</v>
      </c>
      <c r="J522" s="8">
        <f t="shared" si="79"/>
        <v>66</v>
      </c>
      <c r="K522" s="14">
        <f t="shared" si="76"/>
        <v>1.346938775510204</v>
      </c>
      <c r="L522" s="8">
        <f t="shared" si="80"/>
        <v>-899</v>
      </c>
      <c r="M522" s="14">
        <f t="shared" si="77"/>
        <v>-0.88658777120315579</v>
      </c>
    </row>
    <row r="523" spans="1:13" x14ac:dyDescent="0.25">
      <c r="A523" s="6" t="s">
        <v>20</v>
      </c>
      <c r="B523" s="6" t="s">
        <v>72</v>
      </c>
      <c r="C523" s="8">
        <v>1658</v>
      </c>
      <c r="D523" s="8">
        <v>1456</v>
      </c>
      <c r="E523" s="8">
        <v>1405</v>
      </c>
      <c r="F523" s="8">
        <v>852</v>
      </c>
      <c r="H523" s="8">
        <f t="shared" si="78"/>
        <v>-51</v>
      </c>
      <c r="I523" s="14">
        <f t="shared" si="75"/>
        <v>-3.5027472527472528E-2</v>
      </c>
      <c r="J523" s="8">
        <f t="shared" si="79"/>
        <v>-553</v>
      </c>
      <c r="K523" s="14">
        <f t="shared" si="76"/>
        <v>-0.39359430604982204</v>
      </c>
      <c r="L523" s="8">
        <f t="shared" si="80"/>
        <v>-604</v>
      </c>
      <c r="M523" s="14">
        <f t="shared" si="77"/>
        <v>-0.41483516483516486</v>
      </c>
    </row>
    <row r="524" spans="1:13" x14ac:dyDescent="0.25">
      <c r="A524" s="6" t="s">
        <v>20</v>
      </c>
      <c r="B524" s="6" t="s">
        <v>73</v>
      </c>
      <c r="C524" s="8">
        <v>64</v>
      </c>
      <c r="D524" s="8">
        <v>66</v>
      </c>
      <c r="E524" s="8">
        <v>46</v>
      </c>
      <c r="F524" s="8">
        <v>50</v>
      </c>
      <c r="H524" s="8">
        <f t="shared" si="78"/>
        <v>-20</v>
      </c>
      <c r="I524" s="14">
        <f t="shared" si="75"/>
        <v>-0.30303030303030304</v>
      </c>
      <c r="J524" s="8">
        <f t="shared" si="79"/>
        <v>4</v>
      </c>
      <c r="K524" s="14">
        <f t="shared" si="76"/>
        <v>8.6956521739130432E-2</v>
      </c>
      <c r="L524" s="8">
        <f t="shared" si="80"/>
        <v>-16</v>
      </c>
      <c r="M524" s="14">
        <f t="shared" si="77"/>
        <v>-0.24242424242424243</v>
      </c>
    </row>
    <row r="525" spans="1:13" x14ac:dyDescent="0.25">
      <c r="A525" s="6" t="s">
        <v>20</v>
      </c>
      <c r="B525" s="6" t="s">
        <v>74</v>
      </c>
      <c r="C525" s="8">
        <v>21</v>
      </c>
      <c r="D525" s="8">
        <v>19</v>
      </c>
      <c r="E525" s="8">
        <v>20</v>
      </c>
      <c r="F525" s="8">
        <v>9</v>
      </c>
      <c r="H525" s="8">
        <f t="shared" si="78"/>
        <v>1</v>
      </c>
      <c r="I525" s="14">
        <f t="shared" si="75"/>
        <v>5.2631578947368418E-2</v>
      </c>
      <c r="J525" s="8">
        <f t="shared" si="79"/>
        <v>-11</v>
      </c>
      <c r="K525" s="14">
        <f t="shared" si="76"/>
        <v>-0.55000000000000004</v>
      </c>
      <c r="L525" s="8">
        <f t="shared" si="80"/>
        <v>-10</v>
      </c>
      <c r="M525" s="14">
        <f t="shared" si="77"/>
        <v>-0.52631578947368418</v>
      </c>
    </row>
    <row r="526" spans="1:13" x14ac:dyDescent="0.25">
      <c r="A526" s="6" t="s">
        <v>20</v>
      </c>
      <c r="B526" s="6" t="s">
        <v>75</v>
      </c>
      <c r="C526" s="8">
        <v>69</v>
      </c>
      <c r="D526" s="8">
        <v>53</v>
      </c>
      <c r="E526" s="8">
        <v>29</v>
      </c>
      <c r="F526" s="8">
        <v>159</v>
      </c>
      <c r="H526" s="8">
        <f t="shared" si="78"/>
        <v>-24</v>
      </c>
      <c r="I526" s="14">
        <f t="shared" si="75"/>
        <v>-0.45283018867924529</v>
      </c>
      <c r="J526" s="8">
        <f t="shared" si="79"/>
        <v>130</v>
      </c>
      <c r="K526" s="14">
        <f t="shared" si="76"/>
        <v>4.4827586206896548</v>
      </c>
      <c r="L526" s="8">
        <f t="shared" si="80"/>
        <v>106</v>
      </c>
      <c r="M526" s="14">
        <f t="shared" si="77"/>
        <v>2</v>
      </c>
    </row>
    <row r="527" spans="1:13" x14ac:dyDescent="0.25">
      <c r="A527" s="6" t="s">
        <v>20</v>
      </c>
      <c r="B527" s="6" t="s">
        <v>76</v>
      </c>
      <c r="C527" s="8">
        <v>2</v>
      </c>
      <c r="D527" s="8">
        <v>1</v>
      </c>
      <c r="E527" s="8">
        <v>0</v>
      </c>
      <c r="F527" s="8">
        <v>2</v>
      </c>
      <c r="H527" s="8">
        <f t="shared" si="78"/>
        <v>-1</v>
      </c>
      <c r="I527" s="14">
        <f t="shared" si="75"/>
        <v>-1</v>
      </c>
      <c r="J527" s="8">
        <f t="shared" si="79"/>
        <v>2</v>
      </c>
      <c r="K527" s="14">
        <f t="shared" si="76"/>
        <v>0</v>
      </c>
      <c r="L527" s="8">
        <f t="shared" si="80"/>
        <v>1</v>
      </c>
      <c r="M527" s="14">
        <f t="shared" si="77"/>
        <v>1</v>
      </c>
    </row>
    <row r="528" spans="1:13" x14ac:dyDescent="0.25">
      <c r="A528" s="6" t="s">
        <v>20</v>
      </c>
      <c r="B528" s="6" t="s">
        <v>77</v>
      </c>
      <c r="C528" s="8">
        <v>0</v>
      </c>
      <c r="D528" s="8">
        <v>0</v>
      </c>
      <c r="E528" s="8">
        <v>0</v>
      </c>
      <c r="F528" s="8">
        <v>0</v>
      </c>
      <c r="H528" s="8">
        <f t="shared" si="78"/>
        <v>0</v>
      </c>
      <c r="I528" s="14">
        <f t="shared" si="75"/>
        <v>0</v>
      </c>
      <c r="J528" s="8">
        <f t="shared" si="79"/>
        <v>0</v>
      </c>
      <c r="K528" s="14">
        <f t="shared" si="76"/>
        <v>0</v>
      </c>
      <c r="L528" s="8">
        <f t="shared" si="80"/>
        <v>0</v>
      </c>
      <c r="M528" s="14">
        <f t="shared" si="77"/>
        <v>0</v>
      </c>
    </row>
    <row r="529" spans="1:13" x14ac:dyDescent="0.25">
      <c r="A529" s="6" t="s">
        <v>20</v>
      </c>
      <c r="B529" s="6" t="s">
        <v>78</v>
      </c>
      <c r="C529" s="8">
        <v>0</v>
      </c>
      <c r="D529" s="8">
        <v>0</v>
      </c>
      <c r="E529" s="8">
        <v>0</v>
      </c>
      <c r="F529" s="8">
        <v>0</v>
      </c>
      <c r="H529" s="8">
        <f t="shared" si="78"/>
        <v>0</v>
      </c>
      <c r="I529" s="14">
        <f t="shared" si="75"/>
        <v>0</v>
      </c>
      <c r="J529" s="8">
        <f t="shared" si="79"/>
        <v>0</v>
      </c>
      <c r="K529" s="14">
        <f t="shared" si="76"/>
        <v>0</v>
      </c>
      <c r="L529" s="8">
        <f t="shared" si="80"/>
        <v>0</v>
      </c>
      <c r="M529" s="14">
        <f t="shared" si="77"/>
        <v>0</v>
      </c>
    </row>
    <row r="530" spans="1:13" x14ac:dyDescent="0.25">
      <c r="A530" s="6" t="s">
        <v>20</v>
      </c>
      <c r="B530" s="6" t="s">
        <v>79</v>
      </c>
      <c r="C530" s="8">
        <v>2</v>
      </c>
      <c r="D530" s="8">
        <v>3</v>
      </c>
      <c r="E530" s="8">
        <v>3</v>
      </c>
      <c r="F530" s="8">
        <v>0</v>
      </c>
      <c r="H530" s="8">
        <f t="shared" si="78"/>
        <v>0</v>
      </c>
      <c r="I530" s="14">
        <f t="shared" si="75"/>
        <v>0</v>
      </c>
      <c r="J530" s="8">
        <f t="shared" si="79"/>
        <v>-3</v>
      </c>
      <c r="K530" s="14">
        <f t="shared" si="76"/>
        <v>-1</v>
      </c>
      <c r="L530" s="8">
        <f t="shared" si="80"/>
        <v>-3</v>
      </c>
      <c r="M530" s="14">
        <f t="shared" si="77"/>
        <v>-1</v>
      </c>
    </row>
    <row r="531" spans="1:13" x14ac:dyDescent="0.25">
      <c r="A531" s="6" t="s">
        <v>20</v>
      </c>
      <c r="B531" s="6" t="s">
        <v>80</v>
      </c>
      <c r="C531" s="8">
        <v>0</v>
      </c>
      <c r="D531" s="8">
        <v>0</v>
      </c>
      <c r="E531" s="8">
        <v>0</v>
      </c>
      <c r="F531" s="8">
        <v>0</v>
      </c>
      <c r="H531" s="8">
        <f t="shared" si="78"/>
        <v>0</v>
      </c>
      <c r="I531" s="14">
        <f t="shared" si="75"/>
        <v>0</v>
      </c>
      <c r="J531" s="8">
        <f t="shared" si="79"/>
        <v>0</v>
      </c>
      <c r="K531" s="14">
        <f t="shared" si="76"/>
        <v>0</v>
      </c>
      <c r="L531" s="8">
        <f t="shared" si="80"/>
        <v>0</v>
      </c>
      <c r="M531" s="14">
        <f t="shared" si="77"/>
        <v>0</v>
      </c>
    </row>
    <row r="532" spans="1:13" x14ac:dyDescent="0.25">
      <c r="A532" s="18" t="s">
        <v>20</v>
      </c>
      <c r="B532" s="24" t="s">
        <v>85</v>
      </c>
      <c r="C532" s="8">
        <f>SUM(C474:C531)</f>
        <v>63845</v>
      </c>
      <c r="D532" s="20">
        <f>SUM(D474:D531)</f>
        <v>77629</v>
      </c>
      <c r="E532" s="20">
        <f>SUM(E474:E531)</f>
        <v>46338</v>
      </c>
      <c r="F532" s="20">
        <f>SUM(F474:F531)</f>
        <v>33734</v>
      </c>
      <c r="G532" s="19"/>
      <c r="H532" s="23">
        <f t="shared" si="78"/>
        <v>-31291</v>
      </c>
      <c r="I532" s="21">
        <f t="shared" si="75"/>
        <v>-0.40308389905834158</v>
      </c>
      <c r="J532" s="23">
        <f t="shared" si="79"/>
        <v>-12604</v>
      </c>
      <c r="K532" s="21">
        <f t="shared" si="76"/>
        <v>-0.27200138115585482</v>
      </c>
      <c r="L532" s="23">
        <f t="shared" si="80"/>
        <v>-43895</v>
      </c>
      <c r="M532" s="21">
        <f t="shared" si="77"/>
        <v>-0.56544590294864028</v>
      </c>
    </row>
    <row r="533" spans="1:13" x14ac:dyDescent="0.25">
      <c r="C533" s="8"/>
      <c r="D533" s="8"/>
      <c r="E533" s="8"/>
      <c r="F533" s="8"/>
    </row>
    <row r="534" spans="1:13" x14ac:dyDescent="0.25">
      <c r="A534" s="6" t="s">
        <v>21</v>
      </c>
      <c r="B534" s="6" t="s">
        <v>24</v>
      </c>
      <c r="C534" s="8">
        <v>3211</v>
      </c>
      <c r="D534" s="8">
        <v>3111</v>
      </c>
      <c r="E534" s="8">
        <v>2372</v>
      </c>
      <c r="F534" s="8">
        <v>1984</v>
      </c>
      <c r="H534" s="8">
        <f t="shared" ref="H534:H565" si="81">E534-D534</f>
        <v>-739</v>
      </c>
      <c r="I534" s="14">
        <f>IF(D534&gt;0, H534/D534, 0)</f>
        <v>-0.23754419800707169</v>
      </c>
      <c r="J534" s="8">
        <f t="shared" ref="J534:J565" si="82">F534-E534</f>
        <v>-388</v>
      </c>
      <c r="K534" s="14">
        <f>IF(E534&gt;0, J534/E534, 0)</f>
        <v>-0.16357504215851601</v>
      </c>
      <c r="L534" s="8">
        <f t="shared" ref="L534:L565" si="83">F534-D534</f>
        <v>-1127</v>
      </c>
      <c r="M534" s="14">
        <f>IF(D534&gt;0, L534/D534, 0)</f>
        <v>-0.3622629379620701</v>
      </c>
    </row>
    <row r="535" spans="1:13" x14ac:dyDescent="0.25">
      <c r="A535" s="6" t="s">
        <v>21</v>
      </c>
      <c r="B535" s="6" t="s">
        <v>25</v>
      </c>
      <c r="C535" s="8">
        <v>183</v>
      </c>
      <c r="D535" s="8">
        <v>534</v>
      </c>
      <c r="E535" s="8">
        <v>118</v>
      </c>
      <c r="F535" s="8">
        <v>79</v>
      </c>
      <c r="H535" s="8">
        <f t="shared" si="81"/>
        <v>-416</v>
      </c>
      <c r="I535" s="14">
        <f t="shared" ref="I535:I591" si="84">IF(D535&gt;0, H535/D535, 0)</f>
        <v>-0.77902621722846443</v>
      </c>
      <c r="J535" s="8">
        <f t="shared" si="82"/>
        <v>-39</v>
      </c>
      <c r="K535" s="14">
        <f t="shared" ref="K535:K591" si="85">IF(E535&gt;0, J535/E535, 0)</f>
        <v>-0.33050847457627119</v>
      </c>
      <c r="L535" s="8">
        <f t="shared" si="83"/>
        <v>-455</v>
      </c>
      <c r="M535" s="14">
        <f t="shared" ref="M535:M591" si="86">IF(D535&gt;0, L535/D535, 0)</f>
        <v>-0.85205992509363293</v>
      </c>
    </row>
    <row r="536" spans="1:13" x14ac:dyDescent="0.25">
      <c r="A536" s="6" t="s">
        <v>21</v>
      </c>
      <c r="B536" s="6" t="s">
        <v>26</v>
      </c>
      <c r="C536" s="8">
        <v>2465</v>
      </c>
      <c r="D536" s="8">
        <v>2696</v>
      </c>
      <c r="E536" s="8">
        <v>2348</v>
      </c>
      <c r="F536" s="8">
        <v>1531</v>
      </c>
      <c r="H536" s="8">
        <f t="shared" si="81"/>
        <v>-348</v>
      </c>
      <c r="I536" s="14">
        <f t="shared" si="84"/>
        <v>-0.12908011869436201</v>
      </c>
      <c r="J536" s="8">
        <f t="shared" si="82"/>
        <v>-817</v>
      </c>
      <c r="K536" s="14">
        <f t="shared" si="85"/>
        <v>-0.34795570698466782</v>
      </c>
      <c r="L536" s="8">
        <f t="shared" si="83"/>
        <v>-1165</v>
      </c>
      <c r="M536" s="14">
        <f t="shared" si="86"/>
        <v>-0.43212166172106825</v>
      </c>
    </row>
    <row r="537" spans="1:13" x14ac:dyDescent="0.25">
      <c r="A537" s="6" t="s">
        <v>21</v>
      </c>
      <c r="B537" s="6" t="s">
        <v>27</v>
      </c>
      <c r="C537" s="8">
        <v>1485</v>
      </c>
      <c r="D537" s="8">
        <v>946</v>
      </c>
      <c r="E537" s="8">
        <v>776</v>
      </c>
      <c r="F537" s="8">
        <v>633</v>
      </c>
      <c r="H537" s="8">
        <f t="shared" si="81"/>
        <v>-170</v>
      </c>
      <c r="I537" s="14">
        <f t="shared" si="84"/>
        <v>-0.17970401691331925</v>
      </c>
      <c r="J537" s="8">
        <f t="shared" si="82"/>
        <v>-143</v>
      </c>
      <c r="K537" s="14">
        <f t="shared" si="85"/>
        <v>-0.18427835051546393</v>
      </c>
      <c r="L537" s="8">
        <f t="shared" si="83"/>
        <v>-313</v>
      </c>
      <c r="M537" s="14">
        <f t="shared" si="86"/>
        <v>-0.33086680761099369</v>
      </c>
    </row>
    <row r="538" spans="1:13" x14ac:dyDescent="0.25">
      <c r="A538" s="6" t="s">
        <v>21</v>
      </c>
      <c r="B538" s="6" t="s">
        <v>28</v>
      </c>
      <c r="C538" s="8">
        <v>15264</v>
      </c>
      <c r="D538" s="8">
        <v>14749</v>
      </c>
      <c r="E538" s="8">
        <v>11839</v>
      </c>
      <c r="F538" s="8">
        <v>7663</v>
      </c>
      <c r="H538" s="8">
        <f t="shared" si="81"/>
        <v>-2910</v>
      </c>
      <c r="I538" s="14">
        <f t="shared" si="84"/>
        <v>-0.19730151196691301</v>
      </c>
      <c r="J538" s="8">
        <f t="shared" si="82"/>
        <v>-4176</v>
      </c>
      <c r="K538" s="14">
        <f t="shared" si="85"/>
        <v>-0.35273249429850495</v>
      </c>
      <c r="L538" s="8">
        <f t="shared" si="83"/>
        <v>-7086</v>
      </c>
      <c r="M538" s="14">
        <f t="shared" si="86"/>
        <v>-0.48043935182046238</v>
      </c>
    </row>
    <row r="539" spans="1:13" x14ac:dyDescent="0.25">
      <c r="A539" s="6" t="s">
        <v>21</v>
      </c>
      <c r="B539" s="6" t="s">
        <v>29</v>
      </c>
      <c r="C539" s="8">
        <v>727</v>
      </c>
      <c r="D539" s="8">
        <v>523</v>
      </c>
      <c r="E539" s="8">
        <v>460</v>
      </c>
      <c r="F539" s="8">
        <v>219</v>
      </c>
      <c r="H539" s="8">
        <f t="shared" si="81"/>
        <v>-63</v>
      </c>
      <c r="I539" s="14">
        <f t="shared" si="84"/>
        <v>-0.12045889101338432</v>
      </c>
      <c r="J539" s="8">
        <f t="shared" si="82"/>
        <v>-241</v>
      </c>
      <c r="K539" s="14">
        <f t="shared" si="85"/>
        <v>-0.52391304347826084</v>
      </c>
      <c r="L539" s="8">
        <f t="shared" si="83"/>
        <v>-304</v>
      </c>
      <c r="M539" s="14">
        <f t="shared" si="86"/>
        <v>-0.58126195028680694</v>
      </c>
    </row>
    <row r="540" spans="1:13" x14ac:dyDescent="0.25">
      <c r="A540" s="6" t="s">
        <v>21</v>
      </c>
      <c r="B540" s="6" t="s">
        <v>30</v>
      </c>
      <c r="C540" s="8">
        <v>98</v>
      </c>
      <c r="D540" s="8">
        <v>629</v>
      </c>
      <c r="E540" s="8">
        <v>191</v>
      </c>
      <c r="F540" s="8">
        <v>577</v>
      </c>
      <c r="H540" s="8">
        <f t="shared" si="81"/>
        <v>-438</v>
      </c>
      <c r="I540" s="14">
        <f t="shared" si="84"/>
        <v>-0.69634340222575519</v>
      </c>
      <c r="J540" s="8">
        <f t="shared" si="82"/>
        <v>386</v>
      </c>
      <c r="K540" s="14">
        <f t="shared" si="85"/>
        <v>2.0209424083769632</v>
      </c>
      <c r="L540" s="8">
        <f t="shared" si="83"/>
        <v>-52</v>
      </c>
      <c r="M540" s="14">
        <f t="shared" si="86"/>
        <v>-8.2670906200317959E-2</v>
      </c>
    </row>
    <row r="541" spans="1:13" x14ac:dyDescent="0.25">
      <c r="A541" s="6" t="s">
        <v>21</v>
      </c>
      <c r="B541" s="6" t="s">
        <v>31</v>
      </c>
      <c r="C541" s="8">
        <v>247</v>
      </c>
      <c r="D541" s="8">
        <v>307</v>
      </c>
      <c r="E541" s="8">
        <v>220</v>
      </c>
      <c r="F541" s="8">
        <v>171</v>
      </c>
      <c r="H541" s="8">
        <f t="shared" si="81"/>
        <v>-87</v>
      </c>
      <c r="I541" s="14">
        <f t="shared" si="84"/>
        <v>-0.28338762214983715</v>
      </c>
      <c r="J541" s="8">
        <f t="shared" si="82"/>
        <v>-49</v>
      </c>
      <c r="K541" s="14">
        <f t="shared" si="85"/>
        <v>-0.22272727272727272</v>
      </c>
      <c r="L541" s="8">
        <f t="shared" si="83"/>
        <v>-136</v>
      </c>
      <c r="M541" s="14">
        <f t="shared" si="86"/>
        <v>-0.44299674267100975</v>
      </c>
    </row>
    <row r="542" spans="1:13" x14ac:dyDescent="0.25">
      <c r="A542" s="6" t="s">
        <v>21</v>
      </c>
      <c r="B542" s="6" t="s">
        <v>32</v>
      </c>
      <c r="C542" s="8">
        <v>3068</v>
      </c>
      <c r="D542" s="8">
        <v>9101</v>
      </c>
      <c r="E542" s="8">
        <v>7969</v>
      </c>
      <c r="F542" s="8">
        <v>7443</v>
      </c>
      <c r="H542" s="8">
        <f t="shared" si="81"/>
        <v>-1132</v>
      </c>
      <c r="I542" s="14">
        <f t="shared" si="84"/>
        <v>-0.12438193605098341</v>
      </c>
      <c r="J542" s="8">
        <f t="shared" si="82"/>
        <v>-526</v>
      </c>
      <c r="K542" s="14">
        <f t="shared" si="85"/>
        <v>-6.6005772367925708E-2</v>
      </c>
      <c r="L542" s="8">
        <f t="shared" si="83"/>
        <v>-1658</v>
      </c>
      <c r="M542" s="14">
        <f t="shared" si="86"/>
        <v>-0.18217778266124601</v>
      </c>
    </row>
    <row r="543" spans="1:13" x14ac:dyDescent="0.25">
      <c r="A543" s="6" t="s">
        <v>21</v>
      </c>
      <c r="B543" s="6" t="s">
        <v>33</v>
      </c>
      <c r="C543" s="8">
        <v>5791</v>
      </c>
      <c r="D543" s="8">
        <v>5256</v>
      </c>
      <c r="E543" s="8">
        <v>4207</v>
      </c>
      <c r="F543" s="8">
        <v>2194</v>
      </c>
      <c r="H543" s="8">
        <f t="shared" si="81"/>
        <v>-1049</v>
      </c>
      <c r="I543" s="14">
        <f t="shared" si="84"/>
        <v>-0.1995814307458143</v>
      </c>
      <c r="J543" s="8">
        <f t="shared" si="82"/>
        <v>-2013</v>
      </c>
      <c r="K543" s="14">
        <f t="shared" si="85"/>
        <v>-0.47848823389588779</v>
      </c>
      <c r="L543" s="8">
        <f t="shared" si="83"/>
        <v>-3062</v>
      </c>
      <c r="M543" s="14">
        <f t="shared" si="86"/>
        <v>-0.58257229832572299</v>
      </c>
    </row>
    <row r="544" spans="1:13" x14ac:dyDescent="0.25">
      <c r="A544" s="6" t="s">
        <v>21</v>
      </c>
      <c r="B544" s="6" t="s">
        <v>34</v>
      </c>
      <c r="C544" s="8">
        <v>4</v>
      </c>
      <c r="D544" s="8">
        <v>4</v>
      </c>
      <c r="E544" s="8">
        <v>0</v>
      </c>
      <c r="F544" s="8">
        <v>1</v>
      </c>
      <c r="H544" s="8">
        <f t="shared" si="81"/>
        <v>-4</v>
      </c>
      <c r="I544" s="14">
        <f t="shared" si="84"/>
        <v>-1</v>
      </c>
      <c r="J544" s="8">
        <f t="shared" si="82"/>
        <v>1</v>
      </c>
      <c r="K544" s="14">
        <f t="shared" si="85"/>
        <v>0</v>
      </c>
      <c r="L544" s="8">
        <f t="shared" si="83"/>
        <v>-3</v>
      </c>
      <c r="M544" s="14">
        <f t="shared" si="86"/>
        <v>-0.75</v>
      </c>
    </row>
    <row r="545" spans="1:13" x14ac:dyDescent="0.25">
      <c r="A545" s="6" t="s">
        <v>21</v>
      </c>
      <c r="B545" s="6" t="s">
        <v>35</v>
      </c>
      <c r="C545" s="8">
        <v>408</v>
      </c>
      <c r="D545" s="8">
        <v>305</v>
      </c>
      <c r="E545" s="8">
        <v>234</v>
      </c>
      <c r="F545" s="8">
        <v>68</v>
      </c>
      <c r="H545" s="8">
        <f t="shared" si="81"/>
        <v>-71</v>
      </c>
      <c r="I545" s="14">
        <f t="shared" si="84"/>
        <v>-0.23278688524590163</v>
      </c>
      <c r="J545" s="8">
        <f t="shared" si="82"/>
        <v>-166</v>
      </c>
      <c r="K545" s="14">
        <f t="shared" si="85"/>
        <v>-0.70940170940170943</v>
      </c>
      <c r="L545" s="8">
        <f t="shared" si="83"/>
        <v>-237</v>
      </c>
      <c r="M545" s="14">
        <f t="shared" si="86"/>
        <v>-0.77704918032786885</v>
      </c>
    </row>
    <row r="546" spans="1:13" x14ac:dyDescent="0.25">
      <c r="A546" s="6" t="s">
        <v>21</v>
      </c>
      <c r="B546" s="6" t="s">
        <v>36</v>
      </c>
      <c r="C546" s="8">
        <v>3605</v>
      </c>
      <c r="D546" s="8">
        <v>3063</v>
      </c>
      <c r="E546" s="8">
        <v>2538</v>
      </c>
      <c r="F546" s="8">
        <v>2067</v>
      </c>
      <c r="H546" s="8">
        <f t="shared" si="81"/>
        <v>-525</v>
      </c>
      <c r="I546" s="14">
        <f t="shared" si="84"/>
        <v>-0.17140058765915769</v>
      </c>
      <c r="J546" s="8">
        <f t="shared" si="82"/>
        <v>-471</v>
      </c>
      <c r="K546" s="14">
        <f t="shared" si="85"/>
        <v>-0.18557919621749408</v>
      </c>
      <c r="L546" s="8">
        <f t="shared" si="83"/>
        <v>-996</v>
      </c>
      <c r="M546" s="14">
        <f t="shared" si="86"/>
        <v>-0.32517140058765914</v>
      </c>
    </row>
    <row r="547" spans="1:13" x14ac:dyDescent="0.25">
      <c r="A547" s="6" t="s">
        <v>21</v>
      </c>
      <c r="B547" s="6" t="s">
        <v>37</v>
      </c>
      <c r="C547" s="8">
        <v>3361</v>
      </c>
      <c r="D547" s="8">
        <v>3149</v>
      </c>
      <c r="E547" s="8">
        <v>2515</v>
      </c>
      <c r="F547" s="8">
        <v>2229</v>
      </c>
      <c r="H547" s="8">
        <f t="shared" si="81"/>
        <v>-634</v>
      </c>
      <c r="I547" s="14">
        <f t="shared" si="84"/>
        <v>-0.20133375674817403</v>
      </c>
      <c r="J547" s="8">
        <f t="shared" si="82"/>
        <v>-286</v>
      </c>
      <c r="K547" s="14">
        <f t="shared" si="85"/>
        <v>-0.11371769383697813</v>
      </c>
      <c r="L547" s="8">
        <f t="shared" si="83"/>
        <v>-920</v>
      </c>
      <c r="M547" s="14">
        <f t="shared" si="86"/>
        <v>-0.29215624007621466</v>
      </c>
    </row>
    <row r="548" spans="1:13" x14ac:dyDescent="0.25">
      <c r="A548" s="6" t="s">
        <v>21</v>
      </c>
      <c r="B548" s="6" t="s">
        <v>38</v>
      </c>
      <c r="C548" s="8">
        <v>782</v>
      </c>
      <c r="D548" s="8">
        <v>598</v>
      </c>
      <c r="E548" s="8">
        <v>462</v>
      </c>
      <c r="F548" s="8">
        <v>424</v>
      </c>
      <c r="H548" s="8">
        <f t="shared" si="81"/>
        <v>-136</v>
      </c>
      <c r="I548" s="14">
        <f t="shared" si="84"/>
        <v>-0.22742474916387959</v>
      </c>
      <c r="J548" s="8">
        <f t="shared" si="82"/>
        <v>-38</v>
      </c>
      <c r="K548" s="14">
        <f t="shared" si="85"/>
        <v>-8.2251082251082255E-2</v>
      </c>
      <c r="L548" s="8">
        <f t="shared" si="83"/>
        <v>-174</v>
      </c>
      <c r="M548" s="14">
        <f t="shared" si="86"/>
        <v>-0.29096989966555181</v>
      </c>
    </row>
    <row r="549" spans="1:13" x14ac:dyDescent="0.25">
      <c r="A549" s="6" t="s">
        <v>21</v>
      </c>
      <c r="B549" s="6" t="s">
        <v>39</v>
      </c>
      <c r="C549" s="8">
        <v>1058</v>
      </c>
      <c r="D549" s="8">
        <v>473</v>
      </c>
      <c r="E549" s="8">
        <v>97</v>
      </c>
      <c r="F549" s="8">
        <v>604</v>
      </c>
      <c r="H549" s="8">
        <f t="shared" si="81"/>
        <v>-376</v>
      </c>
      <c r="I549" s="14">
        <f t="shared" si="84"/>
        <v>-0.79492600422832982</v>
      </c>
      <c r="J549" s="8">
        <f t="shared" si="82"/>
        <v>507</v>
      </c>
      <c r="K549" s="14">
        <f t="shared" si="85"/>
        <v>5.2268041237113403</v>
      </c>
      <c r="L549" s="8">
        <f t="shared" si="83"/>
        <v>131</v>
      </c>
      <c r="M549" s="14">
        <f t="shared" si="86"/>
        <v>0.27695560253699791</v>
      </c>
    </row>
    <row r="550" spans="1:13" x14ac:dyDescent="0.25">
      <c r="A550" s="6" t="s">
        <v>21</v>
      </c>
      <c r="B550" s="6" t="s">
        <v>40</v>
      </c>
      <c r="C550" s="8">
        <v>4059</v>
      </c>
      <c r="D550" s="8">
        <v>3508</v>
      </c>
      <c r="E550" s="8">
        <v>2465</v>
      </c>
      <c r="F550" s="8">
        <v>1672</v>
      </c>
      <c r="H550" s="8">
        <f t="shared" si="81"/>
        <v>-1043</v>
      </c>
      <c r="I550" s="14">
        <f t="shared" si="84"/>
        <v>-0.29732041049030788</v>
      </c>
      <c r="J550" s="8">
        <f t="shared" si="82"/>
        <v>-793</v>
      </c>
      <c r="K550" s="14">
        <f t="shared" si="85"/>
        <v>-0.32170385395537526</v>
      </c>
      <c r="L550" s="8">
        <f t="shared" si="83"/>
        <v>-1836</v>
      </c>
      <c r="M550" s="14">
        <f t="shared" si="86"/>
        <v>-0.52337514253135686</v>
      </c>
    </row>
    <row r="551" spans="1:13" x14ac:dyDescent="0.25">
      <c r="A551" s="6" t="s">
        <v>21</v>
      </c>
      <c r="B551" s="6" t="s">
        <v>41</v>
      </c>
      <c r="C551" s="8">
        <v>1836</v>
      </c>
      <c r="D551" s="8">
        <v>1523</v>
      </c>
      <c r="E551" s="8">
        <v>1196</v>
      </c>
      <c r="F551" s="8">
        <v>692</v>
      </c>
      <c r="H551" s="8">
        <f t="shared" si="81"/>
        <v>-327</v>
      </c>
      <c r="I551" s="14">
        <f t="shared" si="84"/>
        <v>-0.21470781352593565</v>
      </c>
      <c r="J551" s="8">
        <f t="shared" si="82"/>
        <v>-504</v>
      </c>
      <c r="K551" s="14">
        <f t="shared" si="85"/>
        <v>-0.42140468227424749</v>
      </c>
      <c r="L551" s="8">
        <f t="shared" si="83"/>
        <v>-831</v>
      </c>
      <c r="M551" s="14">
        <f t="shared" si="86"/>
        <v>-0.54563361785948783</v>
      </c>
    </row>
    <row r="552" spans="1:13" x14ac:dyDescent="0.25">
      <c r="A552" s="6" t="s">
        <v>21</v>
      </c>
      <c r="B552" s="6" t="s">
        <v>42</v>
      </c>
      <c r="C552" s="8">
        <v>765</v>
      </c>
      <c r="D552" s="8">
        <v>796</v>
      </c>
      <c r="E552" s="8">
        <v>711</v>
      </c>
      <c r="F552" s="8">
        <v>600</v>
      </c>
      <c r="H552" s="8">
        <f t="shared" si="81"/>
        <v>-85</v>
      </c>
      <c r="I552" s="14">
        <f t="shared" si="84"/>
        <v>-0.10678391959798995</v>
      </c>
      <c r="J552" s="8">
        <f t="shared" si="82"/>
        <v>-111</v>
      </c>
      <c r="K552" s="14">
        <f t="shared" si="85"/>
        <v>-0.15611814345991562</v>
      </c>
      <c r="L552" s="8">
        <f t="shared" si="83"/>
        <v>-196</v>
      </c>
      <c r="M552" s="14">
        <f t="shared" si="86"/>
        <v>-0.24623115577889448</v>
      </c>
    </row>
    <row r="553" spans="1:13" x14ac:dyDescent="0.25">
      <c r="A553" s="6" t="s">
        <v>21</v>
      </c>
      <c r="B553" s="6" t="s">
        <v>43</v>
      </c>
      <c r="C553" s="8">
        <v>1259</v>
      </c>
      <c r="D553" s="8">
        <v>1296</v>
      </c>
      <c r="E553" s="8">
        <v>963</v>
      </c>
      <c r="F553" s="8">
        <v>795</v>
      </c>
      <c r="H553" s="8">
        <f t="shared" si="81"/>
        <v>-333</v>
      </c>
      <c r="I553" s="14">
        <f t="shared" si="84"/>
        <v>-0.25694444444444442</v>
      </c>
      <c r="J553" s="8">
        <f t="shared" si="82"/>
        <v>-168</v>
      </c>
      <c r="K553" s="14">
        <f t="shared" si="85"/>
        <v>-0.17445482866043613</v>
      </c>
      <c r="L553" s="8">
        <f t="shared" si="83"/>
        <v>-501</v>
      </c>
      <c r="M553" s="14">
        <f t="shared" si="86"/>
        <v>-0.38657407407407407</v>
      </c>
    </row>
    <row r="554" spans="1:13" x14ac:dyDescent="0.25">
      <c r="A554" s="6" t="s">
        <v>21</v>
      </c>
      <c r="B554" s="6" t="s">
        <v>44</v>
      </c>
      <c r="C554" s="8">
        <v>3075</v>
      </c>
      <c r="D554" s="8">
        <v>1429</v>
      </c>
      <c r="E554" s="8">
        <v>951</v>
      </c>
      <c r="F554" s="8">
        <v>871</v>
      </c>
      <c r="H554" s="8">
        <f t="shared" si="81"/>
        <v>-478</v>
      </c>
      <c r="I554" s="14">
        <f t="shared" si="84"/>
        <v>-0.33449965010496852</v>
      </c>
      <c r="J554" s="8">
        <f t="shared" si="82"/>
        <v>-80</v>
      </c>
      <c r="K554" s="14">
        <f t="shared" si="85"/>
        <v>-8.4121976866456366E-2</v>
      </c>
      <c r="L554" s="8">
        <f t="shared" si="83"/>
        <v>-558</v>
      </c>
      <c r="M554" s="14">
        <f t="shared" si="86"/>
        <v>-0.39048285514345699</v>
      </c>
    </row>
    <row r="555" spans="1:13" x14ac:dyDescent="0.25">
      <c r="A555" s="6" t="s">
        <v>21</v>
      </c>
      <c r="B555" s="6" t="s">
        <v>45</v>
      </c>
      <c r="C555" s="8">
        <v>2124</v>
      </c>
      <c r="D555" s="8">
        <v>1789</v>
      </c>
      <c r="E555" s="8">
        <v>1515</v>
      </c>
      <c r="F555" s="8">
        <v>1942</v>
      </c>
      <c r="H555" s="8">
        <f t="shared" si="81"/>
        <v>-274</v>
      </c>
      <c r="I555" s="14">
        <f t="shared" si="84"/>
        <v>-0.15315818893236444</v>
      </c>
      <c r="J555" s="8">
        <f t="shared" si="82"/>
        <v>427</v>
      </c>
      <c r="K555" s="14">
        <f t="shared" si="85"/>
        <v>0.28184818481848184</v>
      </c>
      <c r="L555" s="8">
        <f t="shared" si="83"/>
        <v>153</v>
      </c>
      <c r="M555" s="14">
        <f t="shared" si="86"/>
        <v>8.5522638345444379E-2</v>
      </c>
    </row>
    <row r="556" spans="1:13" x14ac:dyDescent="0.25">
      <c r="A556" s="6" t="s">
        <v>21</v>
      </c>
      <c r="B556" s="6" t="s">
        <v>46</v>
      </c>
      <c r="C556" s="8">
        <v>3533</v>
      </c>
      <c r="D556" s="8">
        <v>3183</v>
      </c>
      <c r="E556" s="8">
        <v>2836</v>
      </c>
      <c r="F556" s="8">
        <v>2246</v>
      </c>
      <c r="H556" s="8">
        <f t="shared" si="81"/>
        <v>-347</v>
      </c>
      <c r="I556" s="14">
        <f t="shared" si="84"/>
        <v>-0.10901665095821551</v>
      </c>
      <c r="J556" s="8">
        <f t="shared" si="82"/>
        <v>-590</v>
      </c>
      <c r="K556" s="14">
        <f t="shared" si="85"/>
        <v>-0.20803949224259521</v>
      </c>
      <c r="L556" s="8">
        <f t="shared" si="83"/>
        <v>-937</v>
      </c>
      <c r="M556" s="14">
        <f t="shared" si="86"/>
        <v>-0.29437637448947535</v>
      </c>
    </row>
    <row r="557" spans="1:13" x14ac:dyDescent="0.25">
      <c r="A557" s="6" t="s">
        <v>21</v>
      </c>
      <c r="B557" s="6" t="s">
        <v>47</v>
      </c>
      <c r="C557" s="8">
        <v>872</v>
      </c>
      <c r="D557" s="8">
        <v>606</v>
      </c>
      <c r="E557" s="8">
        <v>798</v>
      </c>
      <c r="F557" s="8">
        <v>831</v>
      </c>
      <c r="H557" s="8">
        <f t="shared" si="81"/>
        <v>192</v>
      </c>
      <c r="I557" s="14">
        <f t="shared" si="84"/>
        <v>0.31683168316831684</v>
      </c>
      <c r="J557" s="8">
        <f t="shared" si="82"/>
        <v>33</v>
      </c>
      <c r="K557" s="14">
        <f t="shared" si="85"/>
        <v>4.1353383458646614E-2</v>
      </c>
      <c r="L557" s="8">
        <f t="shared" si="83"/>
        <v>225</v>
      </c>
      <c r="M557" s="14">
        <f t="shared" si="86"/>
        <v>0.37128712871287128</v>
      </c>
    </row>
    <row r="558" spans="1:13" x14ac:dyDescent="0.25">
      <c r="A558" s="6" t="s">
        <v>21</v>
      </c>
      <c r="B558" s="6" t="s">
        <v>48</v>
      </c>
      <c r="C558" s="8">
        <v>1610</v>
      </c>
      <c r="D558" s="8">
        <v>1231</v>
      </c>
      <c r="E558" s="8">
        <v>824</v>
      </c>
      <c r="F558" s="8">
        <v>705</v>
      </c>
      <c r="H558" s="8">
        <f t="shared" si="81"/>
        <v>-407</v>
      </c>
      <c r="I558" s="14">
        <f t="shared" si="84"/>
        <v>-0.33062550771730298</v>
      </c>
      <c r="J558" s="8">
        <f t="shared" si="82"/>
        <v>-119</v>
      </c>
      <c r="K558" s="14">
        <f t="shared" si="85"/>
        <v>-0.14441747572815533</v>
      </c>
      <c r="L558" s="8">
        <f t="shared" si="83"/>
        <v>-526</v>
      </c>
      <c r="M558" s="14">
        <f t="shared" si="86"/>
        <v>-0.42729488220958572</v>
      </c>
    </row>
    <row r="559" spans="1:13" x14ac:dyDescent="0.25">
      <c r="A559" s="6" t="s">
        <v>21</v>
      </c>
      <c r="B559" s="6" t="s">
        <v>49</v>
      </c>
      <c r="C559" s="8">
        <v>221</v>
      </c>
      <c r="D559" s="8">
        <v>204</v>
      </c>
      <c r="E559" s="8">
        <v>107</v>
      </c>
      <c r="F559" s="8">
        <v>67</v>
      </c>
      <c r="H559" s="8">
        <f t="shared" si="81"/>
        <v>-97</v>
      </c>
      <c r="I559" s="14">
        <f t="shared" si="84"/>
        <v>-0.47549019607843135</v>
      </c>
      <c r="J559" s="8">
        <f t="shared" si="82"/>
        <v>-40</v>
      </c>
      <c r="K559" s="14">
        <f t="shared" si="85"/>
        <v>-0.37383177570093457</v>
      </c>
      <c r="L559" s="8">
        <f t="shared" si="83"/>
        <v>-137</v>
      </c>
      <c r="M559" s="14">
        <f t="shared" si="86"/>
        <v>-0.67156862745098034</v>
      </c>
    </row>
    <row r="560" spans="1:13" x14ac:dyDescent="0.25">
      <c r="A560" s="6" t="s">
        <v>21</v>
      </c>
      <c r="B560" s="6" t="s">
        <v>50</v>
      </c>
      <c r="C560" s="8">
        <v>418</v>
      </c>
      <c r="D560" s="8">
        <v>176</v>
      </c>
      <c r="E560" s="8">
        <v>164</v>
      </c>
      <c r="F560" s="8">
        <v>159</v>
      </c>
      <c r="H560" s="8">
        <f t="shared" si="81"/>
        <v>-12</v>
      </c>
      <c r="I560" s="14">
        <f t="shared" si="84"/>
        <v>-6.8181818181818177E-2</v>
      </c>
      <c r="J560" s="8">
        <f t="shared" si="82"/>
        <v>-5</v>
      </c>
      <c r="K560" s="14">
        <f t="shared" si="85"/>
        <v>-3.048780487804878E-2</v>
      </c>
      <c r="L560" s="8">
        <f t="shared" si="83"/>
        <v>-17</v>
      </c>
      <c r="M560" s="14">
        <f t="shared" si="86"/>
        <v>-9.6590909090909088E-2</v>
      </c>
    </row>
    <row r="561" spans="1:13" x14ac:dyDescent="0.25">
      <c r="A561" s="6" t="s">
        <v>21</v>
      </c>
      <c r="B561" s="6" t="s">
        <v>51</v>
      </c>
      <c r="C561" s="8">
        <v>110</v>
      </c>
      <c r="D561" s="8">
        <v>124</v>
      </c>
      <c r="E561" s="8">
        <v>103</v>
      </c>
      <c r="F561" s="8">
        <v>118</v>
      </c>
      <c r="H561" s="8">
        <f t="shared" si="81"/>
        <v>-21</v>
      </c>
      <c r="I561" s="14">
        <f t="shared" si="84"/>
        <v>-0.16935483870967741</v>
      </c>
      <c r="J561" s="8">
        <f t="shared" si="82"/>
        <v>15</v>
      </c>
      <c r="K561" s="14">
        <f t="shared" si="85"/>
        <v>0.14563106796116504</v>
      </c>
      <c r="L561" s="8">
        <f t="shared" si="83"/>
        <v>-6</v>
      </c>
      <c r="M561" s="14">
        <f t="shared" si="86"/>
        <v>-4.8387096774193547E-2</v>
      </c>
    </row>
    <row r="562" spans="1:13" x14ac:dyDescent="0.25">
      <c r="A562" s="6" t="s">
        <v>21</v>
      </c>
      <c r="B562" s="6" t="s">
        <v>52</v>
      </c>
      <c r="C562" s="8">
        <v>189</v>
      </c>
      <c r="D562" s="8">
        <v>177</v>
      </c>
      <c r="E562" s="8">
        <v>168</v>
      </c>
      <c r="F562" s="8">
        <v>164</v>
      </c>
      <c r="H562" s="8">
        <f t="shared" si="81"/>
        <v>-9</v>
      </c>
      <c r="I562" s="14">
        <f t="shared" si="84"/>
        <v>-5.0847457627118647E-2</v>
      </c>
      <c r="J562" s="8">
        <f t="shared" si="82"/>
        <v>-4</v>
      </c>
      <c r="K562" s="14">
        <f t="shared" si="85"/>
        <v>-2.3809523809523808E-2</v>
      </c>
      <c r="L562" s="8">
        <f t="shared" si="83"/>
        <v>-13</v>
      </c>
      <c r="M562" s="14">
        <f t="shared" si="86"/>
        <v>-7.3446327683615822E-2</v>
      </c>
    </row>
    <row r="563" spans="1:13" x14ac:dyDescent="0.25">
      <c r="A563" s="6" t="s">
        <v>21</v>
      </c>
      <c r="B563" s="6" t="s">
        <v>53</v>
      </c>
      <c r="C563" s="8">
        <v>666</v>
      </c>
      <c r="D563" s="8">
        <v>581</v>
      </c>
      <c r="E563" s="8">
        <v>529</v>
      </c>
      <c r="F563" s="8">
        <v>440</v>
      </c>
      <c r="H563" s="8">
        <f t="shared" si="81"/>
        <v>-52</v>
      </c>
      <c r="I563" s="14">
        <f t="shared" si="84"/>
        <v>-8.9500860585197933E-2</v>
      </c>
      <c r="J563" s="8">
        <f t="shared" si="82"/>
        <v>-89</v>
      </c>
      <c r="K563" s="14">
        <f t="shared" si="85"/>
        <v>-0.16824196597353497</v>
      </c>
      <c r="L563" s="8">
        <f t="shared" si="83"/>
        <v>-141</v>
      </c>
      <c r="M563" s="14">
        <f t="shared" si="86"/>
        <v>-0.24268502581755594</v>
      </c>
    </row>
    <row r="564" spans="1:13" x14ac:dyDescent="0.25">
      <c r="A564" s="6" t="s">
        <v>21</v>
      </c>
      <c r="B564" s="6" t="s">
        <v>54</v>
      </c>
      <c r="C564" s="8">
        <v>2138</v>
      </c>
      <c r="D564" s="8">
        <v>1866</v>
      </c>
      <c r="E564" s="8">
        <v>1672</v>
      </c>
      <c r="F564" s="8">
        <v>791</v>
      </c>
      <c r="H564" s="8">
        <f t="shared" si="81"/>
        <v>-194</v>
      </c>
      <c r="I564" s="14">
        <f t="shared" si="84"/>
        <v>-0.10396570203644159</v>
      </c>
      <c r="J564" s="8">
        <f t="shared" si="82"/>
        <v>-881</v>
      </c>
      <c r="K564" s="14">
        <f t="shared" si="85"/>
        <v>-0.52691387559808611</v>
      </c>
      <c r="L564" s="8">
        <f t="shared" si="83"/>
        <v>-1075</v>
      </c>
      <c r="M564" s="14">
        <f t="shared" si="86"/>
        <v>-0.57609860664523049</v>
      </c>
    </row>
    <row r="565" spans="1:13" x14ac:dyDescent="0.25">
      <c r="A565" s="6" t="s">
        <v>21</v>
      </c>
      <c r="B565" s="6" t="s">
        <v>55</v>
      </c>
      <c r="C565" s="8">
        <v>7269</v>
      </c>
      <c r="D565" s="8">
        <v>6513</v>
      </c>
      <c r="E565" s="8">
        <v>6044</v>
      </c>
      <c r="F565" s="8">
        <v>5710</v>
      </c>
      <c r="H565" s="8">
        <f t="shared" si="81"/>
        <v>-469</v>
      </c>
      <c r="I565" s="14">
        <f t="shared" si="84"/>
        <v>-7.2009826500844462E-2</v>
      </c>
      <c r="J565" s="8">
        <f t="shared" si="82"/>
        <v>-334</v>
      </c>
      <c r="K565" s="14">
        <f t="shared" si="85"/>
        <v>-5.526141628060887E-2</v>
      </c>
      <c r="L565" s="8">
        <f t="shared" si="83"/>
        <v>-803</v>
      </c>
      <c r="M565" s="14">
        <f t="shared" si="86"/>
        <v>-0.12329187778289574</v>
      </c>
    </row>
    <row r="566" spans="1:13" x14ac:dyDescent="0.25">
      <c r="A566" s="6" t="s">
        <v>21</v>
      </c>
      <c r="B566" s="6" t="s">
        <v>56</v>
      </c>
      <c r="C566" s="8">
        <v>2412</v>
      </c>
      <c r="D566" s="8">
        <v>1756</v>
      </c>
      <c r="E566" s="8">
        <v>996</v>
      </c>
      <c r="F566" s="8">
        <v>1044</v>
      </c>
      <c r="H566" s="8">
        <f t="shared" ref="H566:H591" si="87">E566-D566</f>
        <v>-760</v>
      </c>
      <c r="I566" s="14">
        <f t="shared" si="84"/>
        <v>-0.43280182232346243</v>
      </c>
      <c r="J566" s="8">
        <f t="shared" ref="J566:J591" si="88">F566-E566</f>
        <v>48</v>
      </c>
      <c r="K566" s="14">
        <f t="shared" si="85"/>
        <v>4.8192771084337352E-2</v>
      </c>
      <c r="L566" s="8">
        <f t="shared" ref="L566:L591" si="89">F566-D566</f>
        <v>-712</v>
      </c>
      <c r="M566" s="14">
        <f t="shared" si="86"/>
        <v>-0.40546697038724372</v>
      </c>
    </row>
    <row r="567" spans="1:13" x14ac:dyDescent="0.25">
      <c r="A567" s="6" t="s">
        <v>21</v>
      </c>
      <c r="B567" s="6" t="s">
        <v>57</v>
      </c>
      <c r="C567" s="8">
        <v>214</v>
      </c>
      <c r="D567" s="8">
        <v>159</v>
      </c>
      <c r="E567" s="8">
        <v>150</v>
      </c>
      <c r="F567" s="8">
        <v>129</v>
      </c>
      <c r="H567" s="8">
        <f t="shared" si="87"/>
        <v>-9</v>
      </c>
      <c r="I567" s="14">
        <f t="shared" si="84"/>
        <v>-5.6603773584905662E-2</v>
      </c>
      <c r="J567" s="8">
        <f t="shared" si="88"/>
        <v>-21</v>
      </c>
      <c r="K567" s="14">
        <f t="shared" si="85"/>
        <v>-0.14000000000000001</v>
      </c>
      <c r="L567" s="8">
        <f t="shared" si="89"/>
        <v>-30</v>
      </c>
      <c r="M567" s="14">
        <f t="shared" si="86"/>
        <v>-0.18867924528301888</v>
      </c>
    </row>
    <row r="568" spans="1:13" x14ac:dyDescent="0.25">
      <c r="A568" s="6" t="s">
        <v>21</v>
      </c>
      <c r="B568" s="6" t="s">
        <v>58</v>
      </c>
      <c r="C568" s="8">
        <v>5661</v>
      </c>
      <c r="D568" s="8">
        <v>5300</v>
      </c>
      <c r="E568" s="8">
        <v>3746</v>
      </c>
      <c r="F568" s="8">
        <v>2732</v>
      </c>
      <c r="H568" s="8">
        <f t="shared" si="87"/>
        <v>-1554</v>
      </c>
      <c r="I568" s="14">
        <f t="shared" si="84"/>
        <v>-0.29320754716981134</v>
      </c>
      <c r="J568" s="8">
        <f t="shared" si="88"/>
        <v>-1014</v>
      </c>
      <c r="K568" s="14">
        <f t="shared" si="85"/>
        <v>-0.27068873465029364</v>
      </c>
      <c r="L568" s="8">
        <f t="shared" si="89"/>
        <v>-2568</v>
      </c>
      <c r="M568" s="14">
        <f t="shared" si="86"/>
        <v>-0.48452830188679247</v>
      </c>
    </row>
    <row r="569" spans="1:13" x14ac:dyDescent="0.25">
      <c r="A569" s="6" t="s">
        <v>21</v>
      </c>
      <c r="B569" s="6" t="s">
        <v>59</v>
      </c>
      <c r="C569" s="8">
        <v>334</v>
      </c>
      <c r="D569" s="8">
        <v>304</v>
      </c>
      <c r="E569" s="8">
        <v>479</v>
      </c>
      <c r="F569" s="8">
        <v>370</v>
      </c>
      <c r="H569" s="8">
        <f t="shared" si="87"/>
        <v>175</v>
      </c>
      <c r="I569" s="14">
        <f t="shared" si="84"/>
        <v>0.57565789473684215</v>
      </c>
      <c r="J569" s="8">
        <f t="shared" si="88"/>
        <v>-109</v>
      </c>
      <c r="K569" s="14">
        <f t="shared" si="85"/>
        <v>-0.22755741127348644</v>
      </c>
      <c r="L569" s="8">
        <f t="shared" si="89"/>
        <v>66</v>
      </c>
      <c r="M569" s="14">
        <f t="shared" si="86"/>
        <v>0.21710526315789475</v>
      </c>
    </row>
    <row r="570" spans="1:13" x14ac:dyDescent="0.25">
      <c r="A570" s="6" t="s">
        <v>21</v>
      </c>
      <c r="B570" s="6" t="s">
        <v>60</v>
      </c>
      <c r="C570" s="8">
        <v>568</v>
      </c>
      <c r="D570" s="8">
        <v>550</v>
      </c>
      <c r="E570" s="8">
        <v>443</v>
      </c>
      <c r="F570" s="8">
        <v>308</v>
      </c>
      <c r="H570" s="8">
        <f t="shared" si="87"/>
        <v>-107</v>
      </c>
      <c r="I570" s="14">
        <f t="shared" si="84"/>
        <v>-0.19454545454545455</v>
      </c>
      <c r="J570" s="8">
        <f t="shared" si="88"/>
        <v>-135</v>
      </c>
      <c r="K570" s="14">
        <f t="shared" si="85"/>
        <v>-0.30474040632054178</v>
      </c>
      <c r="L570" s="8">
        <f t="shared" si="89"/>
        <v>-242</v>
      </c>
      <c r="M570" s="14">
        <f t="shared" si="86"/>
        <v>-0.44</v>
      </c>
    </row>
    <row r="571" spans="1:13" x14ac:dyDescent="0.25">
      <c r="A571" s="6" t="s">
        <v>21</v>
      </c>
      <c r="B571" s="6" t="s">
        <v>61</v>
      </c>
      <c r="C571" s="8">
        <v>3866</v>
      </c>
      <c r="D571" s="8">
        <v>2989</v>
      </c>
      <c r="E571" s="8">
        <v>2622</v>
      </c>
      <c r="F571" s="8">
        <v>2064</v>
      </c>
      <c r="H571" s="8">
        <f t="shared" si="87"/>
        <v>-367</v>
      </c>
      <c r="I571" s="14">
        <f t="shared" si="84"/>
        <v>-0.12278353964536634</v>
      </c>
      <c r="J571" s="8">
        <f t="shared" si="88"/>
        <v>-558</v>
      </c>
      <c r="K571" s="14">
        <f t="shared" si="85"/>
        <v>-0.21281464530892449</v>
      </c>
      <c r="L571" s="8">
        <f t="shared" si="89"/>
        <v>-925</v>
      </c>
      <c r="M571" s="14">
        <f t="shared" si="86"/>
        <v>-0.30946804951488793</v>
      </c>
    </row>
    <row r="572" spans="1:13" x14ac:dyDescent="0.25">
      <c r="A572" s="6" t="s">
        <v>21</v>
      </c>
      <c r="B572" s="6" t="s">
        <v>62</v>
      </c>
      <c r="C572" s="8">
        <v>1581</v>
      </c>
      <c r="D572" s="8">
        <v>1795</v>
      </c>
      <c r="E572" s="8">
        <v>25</v>
      </c>
      <c r="F572" s="8">
        <v>427</v>
      </c>
      <c r="H572" s="8">
        <f t="shared" si="87"/>
        <v>-1770</v>
      </c>
      <c r="I572" s="14">
        <f t="shared" si="84"/>
        <v>-0.98607242339832868</v>
      </c>
      <c r="J572" s="8">
        <f t="shared" si="88"/>
        <v>402</v>
      </c>
      <c r="K572" s="14">
        <f t="shared" si="85"/>
        <v>16.079999999999998</v>
      </c>
      <c r="L572" s="8">
        <f t="shared" si="89"/>
        <v>-1368</v>
      </c>
      <c r="M572" s="14">
        <f t="shared" si="86"/>
        <v>-0.76211699164345403</v>
      </c>
    </row>
    <row r="573" spans="1:13" x14ac:dyDescent="0.25">
      <c r="A573" s="6" t="s">
        <v>21</v>
      </c>
      <c r="B573" s="6" t="s">
        <v>63</v>
      </c>
      <c r="C573" s="8">
        <v>2775</v>
      </c>
      <c r="D573" s="8">
        <v>2316</v>
      </c>
      <c r="E573" s="8">
        <v>1284</v>
      </c>
      <c r="F573" s="8">
        <v>971</v>
      </c>
      <c r="H573" s="8">
        <f t="shared" si="87"/>
        <v>-1032</v>
      </c>
      <c r="I573" s="14">
        <f t="shared" si="84"/>
        <v>-0.44559585492227977</v>
      </c>
      <c r="J573" s="8">
        <f t="shared" si="88"/>
        <v>-313</v>
      </c>
      <c r="K573" s="14">
        <f t="shared" si="85"/>
        <v>-0.24376947040498442</v>
      </c>
      <c r="L573" s="8">
        <f t="shared" si="89"/>
        <v>-1345</v>
      </c>
      <c r="M573" s="14">
        <f t="shared" si="86"/>
        <v>-0.58074265975820383</v>
      </c>
    </row>
    <row r="574" spans="1:13" x14ac:dyDescent="0.25">
      <c r="A574" s="6" t="s">
        <v>21</v>
      </c>
      <c r="B574" s="6" t="s">
        <v>64</v>
      </c>
      <c r="C574" s="8">
        <v>418</v>
      </c>
      <c r="D574" s="8">
        <v>426</v>
      </c>
      <c r="E574" s="8">
        <v>186</v>
      </c>
      <c r="F574" s="8">
        <v>291</v>
      </c>
      <c r="H574" s="8">
        <f t="shared" si="87"/>
        <v>-240</v>
      </c>
      <c r="I574" s="14">
        <f t="shared" si="84"/>
        <v>-0.56338028169014087</v>
      </c>
      <c r="J574" s="8">
        <f t="shared" si="88"/>
        <v>105</v>
      </c>
      <c r="K574" s="14">
        <f t="shared" si="85"/>
        <v>0.56451612903225812</v>
      </c>
      <c r="L574" s="8">
        <f t="shared" si="89"/>
        <v>-135</v>
      </c>
      <c r="M574" s="14">
        <f t="shared" si="86"/>
        <v>-0.31690140845070425</v>
      </c>
    </row>
    <row r="575" spans="1:13" x14ac:dyDescent="0.25">
      <c r="A575" s="6" t="s">
        <v>21</v>
      </c>
      <c r="B575" s="6" t="s">
        <v>65</v>
      </c>
      <c r="C575" s="8">
        <v>1479</v>
      </c>
      <c r="D575" s="8">
        <v>1076</v>
      </c>
      <c r="E575" s="8">
        <v>1264</v>
      </c>
      <c r="F575" s="8">
        <v>1211</v>
      </c>
      <c r="H575" s="8">
        <f t="shared" si="87"/>
        <v>188</v>
      </c>
      <c r="I575" s="14">
        <f t="shared" si="84"/>
        <v>0.17472118959107807</v>
      </c>
      <c r="J575" s="8">
        <f t="shared" si="88"/>
        <v>-53</v>
      </c>
      <c r="K575" s="14">
        <f t="shared" si="85"/>
        <v>-4.1930379746835444E-2</v>
      </c>
      <c r="L575" s="8">
        <f t="shared" si="89"/>
        <v>135</v>
      </c>
      <c r="M575" s="14">
        <f t="shared" si="86"/>
        <v>0.12546468401486988</v>
      </c>
    </row>
    <row r="576" spans="1:13" x14ac:dyDescent="0.25">
      <c r="A576" s="6" t="s">
        <v>21</v>
      </c>
      <c r="B576" s="6" t="s">
        <v>66</v>
      </c>
      <c r="C576" s="8">
        <v>12141</v>
      </c>
      <c r="D576" s="8">
        <v>11928</v>
      </c>
      <c r="E576" s="8">
        <v>10580</v>
      </c>
      <c r="F576" s="8">
        <v>8229</v>
      </c>
      <c r="H576" s="8">
        <f t="shared" si="87"/>
        <v>-1348</v>
      </c>
      <c r="I576" s="14">
        <f t="shared" si="84"/>
        <v>-0.11301140174379611</v>
      </c>
      <c r="J576" s="8">
        <f t="shared" si="88"/>
        <v>-2351</v>
      </c>
      <c r="K576" s="14">
        <f t="shared" si="85"/>
        <v>-0.2222117202268431</v>
      </c>
      <c r="L576" s="8">
        <f t="shared" si="89"/>
        <v>-3699</v>
      </c>
      <c r="M576" s="14">
        <f t="shared" si="86"/>
        <v>-0.31011066398390341</v>
      </c>
    </row>
    <row r="577" spans="1:13" x14ac:dyDescent="0.25">
      <c r="A577" s="6" t="s">
        <v>21</v>
      </c>
      <c r="B577" s="6" t="s">
        <v>67</v>
      </c>
      <c r="C577" s="8">
        <v>1874</v>
      </c>
      <c r="D577" s="8">
        <v>1514</v>
      </c>
      <c r="E577" s="8">
        <v>1582</v>
      </c>
      <c r="F577" s="8">
        <v>1256</v>
      </c>
      <c r="H577" s="8">
        <f t="shared" si="87"/>
        <v>68</v>
      </c>
      <c r="I577" s="14">
        <f t="shared" si="84"/>
        <v>4.491413474240423E-2</v>
      </c>
      <c r="J577" s="8">
        <f t="shared" si="88"/>
        <v>-326</v>
      </c>
      <c r="K577" s="14">
        <f t="shared" si="85"/>
        <v>-0.20606826801517067</v>
      </c>
      <c r="L577" s="8">
        <f t="shared" si="89"/>
        <v>-258</v>
      </c>
      <c r="M577" s="14">
        <f t="shared" si="86"/>
        <v>-0.17040951122853368</v>
      </c>
    </row>
    <row r="578" spans="1:13" x14ac:dyDescent="0.25">
      <c r="A578" s="6" t="s">
        <v>21</v>
      </c>
      <c r="B578" s="6" t="s">
        <v>68</v>
      </c>
      <c r="C578" s="8">
        <v>54</v>
      </c>
      <c r="D578" s="8">
        <v>58</v>
      </c>
      <c r="E578" s="8">
        <v>76</v>
      </c>
      <c r="F578" s="8">
        <v>69</v>
      </c>
      <c r="H578" s="8">
        <f t="shared" si="87"/>
        <v>18</v>
      </c>
      <c r="I578" s="14">
        <f t="shared" si="84"/>
        <v>0.31034482758620691</v>
      </c>
      <c r="J578" s="8">
        <f t="shared" si="88"/>
        <v>-7</v>
      </c>
      <c r="K578" s="14">
        <f t="shared" si="85"/>
        <v>-9.2105263157894732E-2</v>
      </c>
      <c r="L578" s="8">
        <f t="shared" si="89"/>
        <v>11</v>
      </c>
      <c r="M578" s="14">
        <f t="shared" si="86"/>
        <v>0.18965517241379309</v>
      </c>
    </row>
    <row r="579" spans="1:13" x14ac:dyDescent="0.25">
      <c r="A579" s="6" t="s">
        <v>21</v>
      </c>
      <c r="B579" s="6" t="s">
        <v>69</v>
      </c>
      <c r="C579" s="8">
        <v>1544</v>
      </c>
      <c r="D579" s="8">
        <v>1582</v>
      </c>
      <c r="E579" s="8">
        <v>1060</v>
      </c>
      <c r="F579" s="8">
        <v>796</v>
      </c>
      <c r="H579" s="8">
        <f t="shared" si="87"/>
        <v>-522</v>
      </c>
      <c r="I579" s="14">
        <f t="shared" si="84"/>
        <v>-0.32996207332490518</v>
      </c>
      <c r="J579" s="8">
        <f t="shared" si="88"/>
        <v>-264</v>
      </c>
      <c r="K579" s="14">
        <f t="shared" si="85"/>
        <v>-0.24905660377358491</v>
      </c>
      <c r="L579" s="8">
        <f t="shared" si="89"/>
        <v>-786</v>
      </c>
      <c r="M579" s="14">
        <f t="shared" si="86"/>
        <v>-0.4968394437420986</v>
      </c>
    </row>
    <row r="580" spans="1:13" x14ac:dyDescent="0.25">
      <c r="A580" s="6" t="s">
        <v>21</v>
      </c>
      <c r="B580" s="6" t="s">
        <v>70</v>
      </c>
      <c r="C580" s="8">
        <v>3344</v>
      </c>
      <c r="D580" s="8">
        <v>2959</v>
      </c>
      <c r="E580" s="8">
        <v>2726</v>
      </c>
      <c r="F580" s="8">
        <v>2776</v>
      </c>
      <c r="H580" s="8">
        <f t="shared" si="87"/>
        <v>-233</v>
      </c>
      <c r="I580" s="14">
        <f t="shared" si="84"/>
        <v>-7.8742818519770191E-2</v>
      </c>
      <c r="J580" s="8">
        <f t="shared" si="88"/>
        <v>50</v>
      </c>
      <c r="K580" s="14">
        <f t="shared" si="85"/>
        <v>1.8341892883345562E-2</v>
      </c>
      <c r="L580" s="8">
        <f t="shared" si="89"/>
        <v>-183</v>
      </c>
      <c r="M580" s="14">
        <f t="shared" si="86"/>
        <v>-6.1845217979046976E-2</v>
      </c>
    </row>
    <row r="581" spans="1:13" x14ac:dyDescent="0.25">
      <c r="A581" s="6" t="s">
        <v>21</v>
      </c>
      <c r="B581" s="6" t="s">
        <v>71</v>
      </c>
      <c r="C581" s="8">
        <v>672</v>
      </c>
      <c r="D581" s="8">
        <v>700</v>
      </c>
      <c r="E581" s="8">
        <v>427</v>
      </c>
      <c r="F581" s="8">
        <v>273</v>
      </c>
      <c r="H581" s="8">
        <f t="shared" si="87"/>
        <v>-273</v>
      </c>
      <c r="I581" s="14">
        <f t="shared" si="84"/>
        <v>-0.39</v>
      </c>
      <c r="J581" s="8">
        <f t="shared" si="88"/>
        <v>-154</v>
      </c>
      <c r="K581" s="14">
        <f t="shared" si="85"/>
        <v>-0.36065573770491804</v>
      </c>
      <c r="L581" s="8">
        <f t="shared" si="89"/>
        <v>-427</v>
      </c>
      <c r="M581" s="14">
        <f t="shared" si="86"/>
        <v>-0.61</v>
      </c>
    </row>
    <row r="582" spans="1:13" x14ac:dyDescent="0.25">
      <c r="A582" s="6" t="s">
        <v>21</v>
      </c>
      <c r="B582" s="6" t="s">
        <v>72</v>
      </c>
      <c r="C582" s="8">
        <v>2182</v>
      </c>
      <c r="D582" s="8">
        <v>2456</v>
      </c>
      <c r="E582" s="8">
        <v>2497</v>
      </c>
      <c r="F582" s="8">
        <v>1948</v>
      </c>
      <c r="H582" s="8">
        <f t="shared" si="87"/>
        <v>41</v>
      </c>
      <c r="I582" s="14">
        <f t="shared" si="84"/>
        <v>1.6693811074918567E-2</v>
      </c>
      <c r="J582" s="8">
        <f t="shared" si="88"/>
        <v>-549</v>
      </c>
      <c r="K582" s="14">
        <f t="shared" si="85"/>
        <v>-0.21986383660392472</v>
      </c>
      <c r="L582" s="8">
        <f t="shared" si="89"/>
        <v>-508</v>
      </c>
      <c r="M582" s="14">
        <f t="shared" si="86"/>
        <v>-0.20684039087947884</v>
      </c>
    </row>
    <row r="583" spans="1:13" x14ac:dyDescent="0.25">
      <c r="A583" s="6" t="s">
        <v>21</v>
      </c>
      <c r="B583" s="6" t="s">
        <v>73</v>
      </c>
      <c r="C583" s="8">
        <v>226</v>
      </c>
      <c r="D583" s="8">
        <v>144</v>
      </c>
      <c r="E583" s="8">
        <v>112</v>
      </c>
      <c r="F583" s="8">
        <v>126</v>
      </c>
      <c r="H583" s="8">
        <f t="shared" si="87"/>
        <v>-32</v>
      </c>
      <c r="I583" s="14">
        <f t="shared" si="84"/>
        <v>-0.22222222222222221</v>
      </c>
      <c r="J583" s="8">
        <f t="shared" si="88"/>
        <v>14</v>
      </c>
      <c r="K583" s="14">
        <f t="shared" si="85"/>
        <v>0.125</v>
      </c>
      <c r="L583" s="8">
        <f t="shared" si="89"/>
        <v>-18</v>
      </c>
      <c r="M583" s="14">
        <f t="shared" si="86"/>
        <v>-0.125</v>
      </c>
    </row>
    <row r="584" spans="1:13" x14ac:dyDescent="0.25">
      <c r="A584" s="6" t="s">
        <v>21</v>
      </c>
      <c r="B584" s="6" t="s">
        <v>74</v>
      </c>
      <c r="C584" s="8">
        <v>98</v>
      </c>
      <c r="D584" s="8">
        <v>105</v>
      </c>
      <c r="E584" s="8">
        <v>84</v>
      </c>
      <c r="F584" s="8">
        <v>64</v>
      </c>
      <c r="H584" s="8">
        <f t="shared" si="87"/>
        <v>-21</v>
      </c>
      <c r="I584" s="14">
        <f t="shared" si="84"/>
        <v>-0.2</v>
      </c>
      <c r="J584" s="8">
        <f t="shared" si="88"/>
        <v>-20</v>
      </c>
      <c r="K584" s="14">
        <f t="shared" si="85"/>
        <v>-0.23809523809523808</v>
      </c>
      <c r="L584" s="8">
        <f t="shared" si="89"/>
        <v>-41</v>
      </c>
      <c r="M584" s="14">
        <f t="shared" si="86"/>
        <v>-0.39047619047619048</v>
      </c>
    </row>
    <row r="585" spans="1:13" x14ac:dyDescent="0.25">
      <c r="A585" s="6" t="s">
        <v>21</v>
      </c>
      <c r="B585" s="6" t="s">
        <v>75</v>
      </c>
      <c r="C585" s="8">
        <v>182</v>
      </c>
      <c r="D585" s="8">
        <v>159</v>
      </c>
      <c r="E585" s="8">
        <v>43</v>
      </c>
      <c r="F585" s="8">
        <v>269</v>
      </c>
      <c r="H585" s="8">
        <f t="shared" si="87"/>
        <v>-116</v>
      </c>
      <c r="I585" s="14">
        <f t="shared" si="84"/>
        <v>-0.72955974842767291</v>
      </c>
      <c r="J585" s="8">
        <f t="shared" si="88"/>
        <v>226</v>
      </c>
      <c r="K585" s="14">
        <f t="shared" si="85"/>
        <v>5.2558139534883717</v>
      </c>
      <c r="L585" s="8">
        <f t="shared" si="89"/>
        <v>110</v>
      </c>
      <c r="M585" s="14">
        <f t="shared" si="86"/>
        <v>0.69182389937106914</v>
      </c>
    </row>
    <row r="586" spans="1:13" x14ac:dyDescent="0.25">
      <c r="A586" s="6" t="s">
        <v>21</v>
      </c>
      <c r="B586" s="6" t="s">
        <v>76</v>
      </c>
      <c r="C586" s="8">
        <v>33</v>
      </c>
      <c r="D586" s="8">
        <v>22</v>
      </c>
      <c r="E586" s="8">
        <v>4</v>
      </c>
      <c r="F586" s="8">
        <v>2</v>
      </c>
      <c r="H586" s="8">
        <f t="shared" si="87"/>
        <v>-18</v>
      </c>
      <c r="I586" s="14">
        <f t="shared" si="84"/>
        <v>-0.81818181818181823</v>
      </c>
      <c r="J586" s="8">
        <f t="shared" si="88"/>
        <v>-2</v>
      </c>
      <c r="K586" s="14">
        <f t="shared" si="85"/>
        <v>-0.5</v>
      </c>
      <c r="L586" s="8">
        <f t="shared" si="89"/>
        <v>-20</v>
      </c>
      <c r="M586" s="14">
        <f t="shared" si="86"/>
        <v>-0.90909090909090906</v>
      </c>
    </row>
    <row r="587" spans="1:13" x14ac:dyDescent="0.25">
      <c r="A587" s="6" t="s">
        <v>21</v>
      </c>
      <c r="B587" s="6" t="s">
        <v>77</v>
      </c>
      <c r="C587" s="8">
        <v>0</v>
      </c>
      <c r="D587" s="8">
        <v>23</v>
      </c>
      <c r="E587" s="8">
        <v>0</v>
      </c>
      <c r="F587" s="8">
        <v>0</v>
      </c>
      <c r="H587" s="8">
        <f t="shared" si="87"/>
        <v>-23</v>
      </c>
      <c r="I587" s="14">
        <f t="shared" si="84"/>
        <v>-1</v>
      </c>
      <c r="J587" s="8">
        <f t="shared" si="88"/>
        <v>0</v>
      </c>
      <c r="K587" s="14">
        <f t="shared" si="85"/>
        <v>0</v>
      </c>
      <c r="L587" s="8">
        <f t="shared" si="89"/>
        <v>-23</v>
      </c>
      <c r="M587" s="14">
        <f t="shared" si="86"/>
        <v>-1</v>
      </c>
    </row>
    <row r="588" spans="1:13" x14ac:dyDescent="0.25">
      <c r="A588" s="6" t="s">
        <v>21</v>
      </c>
      <c r="B588" s="6" t="s">
        <v>78</v>
      </c>
      <c r="C588" s="8">
        <v>5</v>
      </c>
      <c r="D588" s="8">
        <v>20</v>
      </c>
      <c r="E588" s="8">
        <v>19</v>
      </c>
      <c r="F588" s="8">
        <v>16</v>
      </c>
      <c r="H588" s="8">
        <f t="shared" si="87"/>
        <v>-1</v>
      </c>
      <c r="I588" s="14">
        <f t="shared" si="84"/>
        <v>-0.05</v>
      </c>
      <c r="J588" s="8">
        <f t="shared" si="88"/>
        <v>-3</v>
      </c>
      <c r="K588" s="14">
        <f t="shared" si="85"/>
        <v>-0.15789473684210525</v>
      </c>
      <c r="L588" s="8">
        <f t="shared" si="89"/>
        <v>-4</v>
      </c>
      <c r="M588" s="14">
        <f t="shared" si="86"/>
        <v>-0.2</v>
      </c>
    </row>
    <row r="589" spans="1:13" x14ac:dyDescent="0.25">
      <c r="A589" s="6" t="s">
        <v>21</v>
      </c>
      <c r="B589" s="6" t="s">
        <v>79</v>
      </c>
      <c r="C589" s="8">
        <v>24</v>
      </c>
      <c r="D589" s="8">
        <v>36</v>
      </c>
      <c r="E589" s="8">
        <v>28</v>
      </c>
      <c r="F589" s="8">
        <v>16</v>
      </c>
      <c r="H589" s="8">
        <f t="shared" si="87"/>
        <v>-8</v>
      </c>
      <c r="I589" s="14">
        <f t="shared" si="84"/>
        <v>-0.22222222222222221</v>
      </c>
      <c r="J589" s="8">
        <f t="shared" si="88"/>
        <v>-12</v>
      </c>
      <c r="K589" s="14">
        <f t="shared" si="85"/>
        <v>-0.42857142857142855</v>
      </c>
      <c r="L589" s="8">
        <f t="shared" si="89"/>
        <v>-20</v>
      </c>
      <c r="M589" s="14">
        <f t="shared" si="86"/>
        <v>-0.55555555555555558</v>
      </c>
    </row>
    <row r="590" spans="1:13" x14ac:dyDescent="0.25">
      <c r="A590" s="6" t="s">
        <v>21</v>
      </c>
      <c r="B590" s="6" t="s">
        <v>80</v>
      </c>
      <c r="C590" s="8">
        <v>0</v>
      </c>
      <c r="D590" s="8">
        <v>0</v>
      </c>
      <c r="E590" s="8">
        <v>0</v>
      </c>
      <c r="F590" s="8">
        <v>0</v>
      </c>
      <c r="H590" s="8">
        <f t="shared" si="87"/>
        <v>0</v>
      </c>
      <c r="I590" s="14">
        <f t="shared" si="84"/>
        <v>0</v>
      </c>
      <c r="J590" s="8">
        <f t="shared" si="88"/>
        <v>0</v>
      </c>
      <c r="K590" s="14">
        <f t="shared" si="85"/>
        <v>0</v>
      </c>
      <c r="L590" s="8">
        <f t="shared" si="89"/>
        <v>0</v>
      </c>
      <c r="M590" s="14">
        <f t="shared" si="86"/>
        <v>0</v>
      </c>
    </row>
    <row r="591" spans="1:13" x14ac:dyDescent="0.25">
      <c r="A591" s="18" t="s">
        <v>21</v>
      </c>
      <c r="B591" s="24" t="s">
        <v>85</v>
      </c>
      <c r="C591" s="8">
        <f>SUM(C533:C590)</f>
        <v>113588</v>
      </c>
      <c r="D591" s="20">
        <f>SUM(D533:D590)</f>
        <v>108823</v>
      </c>
      <c r="E591" s="20">
        <f>SUM(E533:E590)</f>
        <v>87825</v>
      </c>
      <c r="F591" s="20">
        <f>SUM(F533:F590)</f>
        <v>71077</v>
      </c>
      <c r="G591" s="19"/>
      <c r="H591" s="23">
        <f t="shared" si="87"/>
        <v>-20998</v>
      </c>
      <c r="I591" s="21">
        <f t="shared" si="84"/>
        <v>-0.19295553329718901</v>
      </c>
      <c r="J591" s="23">
        <f t="shared" si="88"/>
        <v>-16748</v>
      </c>
      <c r="K591" s="21">
        <f t="shared" si="85"/>
        <v>-0.19069740962140622</v>
      </c>
      <c r="L591" s="23">
        <f t="shared" si="89"/>
        <v>-37746</v>
      </c>
      <c r="M591" s="21">
        <f t="shared" si="86"/>
        <v>-0.3468568225467043</v>
      </c>
    </row>
    <row r="592" spans="1:13" x14ac:dyDescent="0.25">
      <c r="C592" s="8"/>
      <c r="D592" s="8"/>
      <c r="E592" s="8"/>
      <c r="F592" s="8"/>
    </row>
    <row r="593" spans="1:13" x14ac:dyDescent="0.25">
      <c r="A593" s="6" t="s">
        <v>22</v>
      </c>
      <c r="B593" s="6" t="s">
        <v>24</v>
      </c>
      <c r="C593" s="8">
        <v>92</v>
      </c>
      <c r="D593" s="8">
        <v>119</v>
      </c>
      <c r="E593" s="8">
        <v>101</v>
      </c>
      <c r="F593" s="8">
        <v>93</v>
      </c>
      <c r="H593" s="8">
        <f t="shared" ref="H593:H624" si="90">E593-D593</f>
        <v>-18</v>
      </c>
      <c r="I593" s="14">
        <f>IF(D593&gt;0, H593/D593, 0)</f>
        <v>-0.15126050420168066</v>
      </c>
      <c r="J593" s="8">
        <f t="shared" ref="J593:J624" si="91">F593-E593</f>
        <v>-8</v>
      </c>
      <c r="K593" s="14">
        <f>IF(E593&gt;0, J593/E593, 0)</f>
        <v>-7.9207920792079209E-2</v>
      </c>
      <c r="L593" s="8">
        <f t="shared" ref="L593:L624" si="92">F593-D593</f>
        <v>-26</v>
      </c>
      <c r="M593" s="14">
        <f>IF(D593&gt;0, L593/D593, 0)</f>
        <v>-0.21848739495798319</v>
      </c>
    </row>
    <row r="594" spans="1:13" x14ac:dyDescent="0.25">
      <c r="A594" s="6" t="s">
        <v>22</v>
      </c>
      <c r="B594" s="6" t="s">
        <v>25</v>
      </c>
      <c r="C594" s="8">
        <v>0</v>
      </c>
      <c r="D594" s="8">
        <v>0</v>
      </c>
      <c r="E594" s="8">
        <v>0</v>
      </c>
      <c r="F594" s="8">
        <v>7</v>
      </c>
      <c r="H594" s="8">
        <f t="shared" si="90"/>
        <v>0</v>
      </c>
      <c r="I594" s="14">
        <f t="shared" ref="I594:I650" si="93">IF(D594&gt;0, H594/D594, 0)</f>
        <v>0</v>
      </c>
      <c r="J594" s="8">
        <f t="shared" si="91"/>
        <v>7</v>
      </c>
      <c r="K594" s="14">
        <f t="shared" ref="K594:K650" si="94">IF(E594&gt;0, J594/E594, 0)</f>
        <v>0</v>
      </c>
      <c r="L594" s="8">
        <f t="shared" si="92"/>
        <v>7</v>
      </c>
      <c r="M594" s="14">
        <f t="shared" ref="M594:M650" si="95">IF(D594&gt;0, L594/D594, 0)</f>
        <v>0</v>
      </c>
    </row>
    <row r="595" spans="1:13" x14ac:dyDescent="0.25">
      <c r="A595" s="6" t="s">
        <v>22</v>
      </c>
      <c r="B595" s="6" t="s">
        <v>26</v>
      </c>
      <c r="C595" s="8">
        <v>135</v>
      </c>
      <c r="D595" s="8">
        <v>163</v>
      </c>
      <c r="E595" s="8">
        <v>125</v>
      </c>
      <c r="F595" s="8">
        <v>82</v>
      </c>
      <c r="H595" s="8">
        <f t="shared" si="90"/>
        <v>-38</v>
      </c>
      <c r="I595" s="14">
        <f t="shared" si="93"/>
        <v>-0.23312883435582821</v>
      </c>
      <c r="J595" s="8">
        <f t="shared" si="91"/>
        <v>-43</v>
      </c>
      <c r="K595" s="14">
        <f t="shared" si="94"/>
        <v>-0.34399999999999997</v>
      </c>
      <c r="L595" s="8">
        <f t="shared" si="92"/>
        <v>-81</v>
      </c>
      <c r="M595" s="14">
        <f t="shared" si="95"/>
        <v>-0.49693251533742333</v>
      </c>
    </row>
    <row r="596" spans="1:13" x14ac:dyDescent="0.25">
      <c r="A596" s="6" t="s">
        <v>22</v>
      </c>
      <c r="B596" s="6" t="s">
        <v>27</v>
      </c>
      <c r="C596" s="8">
        <v>65</v>
      </c>
      <c r="D596" s="8">
        <v>54</v>
      </c>
      <c r="E596" s="8">
        <v>38</v>
      </c>
      <c r="F596" s="8">
        <v>37</v>
      </c>
      <c r="H596" s="8">
        <f t="shared" si="90"/>
        <v>-16</v>
      </c>
      <c r="I596" s="14">
        <f t="shared" si="93"/>
        <v>-0.29629629629629628</v>
      </c>
      <c r="J596" s="8">
        <f t="shared" si="91"/>
        <v>-1</v>
      </c>
      <c r="K596" s="14">
        <f t="shared" si="94"/>
        <v>-2.6315789473684209E-2</v>
      </c>
      <c r="L596" s="8">
        <f t="shared" si="92"/>
        <v>-17</v>
      </c>
      <c r="M596" s="14">
        <f t="shared" si="95"/>
        <v>-0.31481481481481483</v>
      </c>
    </row>
    <row r="597" spans="1:13" x14ac:dyDescent="0.25">
      <c r="A597" s="6" t="s">
        <v>22</v>
      </c>
      <c r="B597" s="6" t="s">
        <v>28</v>
      </c>
      <c r="C597" s="8">
        <v>1096</v>
      </c>
      <c r="D597" s="8">
        <v>879</v>
      </c>
      <c r="E597" s="8">
        <v>758</v>
      </c>
      <c r="F597" s="8">
        <v>475</v>
      </c>
      <c r="H597" s="8">
        <f t="shared" si="90"/>
        <v>-121</v>
      </c>
      <c r="I597" s="14">
        <f t="shared" si="93"/>
        <v>-0.13765642775881684</v>
      </c>
      <c r="J597" s="8">
        <f t="shared" si="91"/>
        <v>-283</v>
      </c>
      <c r="K597" s="14">
        <f t="shared" si="94"/>
        <v>-0.37335092348284959</v>
      </c>
      <c r="L597" s="8">
        <f t="shared" si="92"/>
        <v>-404</v>
      </c>
      <c r="M597" s="14">
        <f t="shared" si="95"/>
        <v>-0.45961319681456198</v>
      </c>
    </row>
    <row r="598" spans="1:13" x14ac:dyDescent="0.25">
      <c r="A598" s="6" t="s">
        <v>22</v>
      </c>
      <c r="B598" s="6" t="s">
        <v>29</v>
      </c>
      <c r="C598" s="8">
        <v>16</v>
      </c>
      <c r="D598" s="8">
        <v>28</v>
      </c>
      <c r="E598" s="8">
        <v>17</v>
      </c>
      <c r="F598" s="8">
        <v>6</v>
      </c>
      <c r="H598" s="8">
        <f t="shared" si="90"/>
        <v>-11</v>
      </c>
      <c r="I598" s="14">
        <f t="shared" si="93"/>
        <v>-0.39285714285714285</v>
      </c>
      <c r="J598" s="8">
        <f t="shared" si="91"/>
        <v>-11</v>
      </c>
      <c r="K598" s="14">
        <f t="shared" si="94"/>
        <v>-0.6470588235294118</v>
      </c>
      <c r="L598" s="8">
        <f t="shared" si="92"/>
        <v>-22</v>
      </c>
      <c r="M598" s="14">
        <f t="shared" si="95"/>
        <v>-0.7857142857142857</v>
      </c>
    </row>
    <row r="599" spans="1:13" x14ac:dyDescent="0.25">
      <c r="A599" s="6" t="s">
        <v>22</v>
      </c>
      <c r="B599" s="6" t="s">
        <v>30</v>
      </c>
      <c r="C599" s="8">
        <v>4</v>
      </c>
      <c r="D599" s="8">
        <v>31</v>
      </c>
      <c r="E599" s="8">
        <v>4</v>
      </c>
      <c r="F599" s="8">
        <v>23</v>
      </c>
      <c r="H599" s="8">
        <f t="shared" si="90"/>
        <v>-27</v>
      </c>
      <c r="I599" s="14">
        <f t="shared" si="93"/>
        <v>-0.87096774193548387</v>
      </c>
      <c r="J599" s="8">
        <f t="shared" si="91"/>
        <v>19</v>
      </c>
      <c r="K599" s="14">
        <f t="shared" si="94"/>
        <v>4.75</v>
      </c>
      <c r="L599" s="8">
        <f t="shared" si="92"/>
        <v>-8</v>
      </c>
      <c r="M599" s="14">
        <f t="shared" si="95"/>
        <v>-0.25806451612903225</v>
      </c>
    </row>
    <row r="600" spans="1:13" x14ac:dyDescent="0.25">
      <c r="A600" s="6" t="s">
        <v>22</v>
      </c>
      <c r="B600" s="6" t="s">
        <v>31</v>
      </c>
      <c r="C600" s="8">
        <v>16</v>
      </c>
      <c r="D600" s="8">
        <v>19</v>
      </c>
      <c r="E600" s="8">
        <v>9</v>
      </c>
      <c r="F600" s="8">
        <v>12</v>
      </c>
      <c r="H600" s="8">
        <f t="shared" si="90"/>
        <v>-10</v>
      </c>
      <c r="I600" s="14">
        <f t="shared" si="93"/>
        <v>-0.52631578947368418</v>
      </c>
      <c r="J600" s="8">
        <f t="shared" si="91"/>
        <v>3</v>
      </c>
      <c r="K600" s="14">
        <f t="shared" si="94"/>
        <v>0.33333333333333331</v>
      </c>
      <c r="L600" s="8">
        <f t="shared" si="92"/>
        <v>-7</v>
      </c>
      <c r="M600" s="14">
        <f t="shared" si="95"/>
        <v>-0.36842105263157893</v>
      </c>
    </row>
    <row r="601" spans="1:13" x14ac:dyDescent="0.25">
      <c r="A601" s="6" t="s">
        <v>22</v>
      </c>
      <c r="B601" s="6" t="s">
        <v>32</v>
      </c>
      <c r="C601" s="8">
        <v>269</v>
      </c>
      <c r="D601" s="8">
        <v>330</v>
      </c>
      <c r="E601" s="8">
        <v>226</v>
      </c>
      <c r="F601" s="8">
        <v>182</v>
      </c>
      <c r="H601" s="8">
        <f t="shared" si="90"/>
        <v>-104</v>
      </c>
      <c r="I601" s="14">
        <f t="shared" si="93"/>
        <v>-0.31515151515151513</v>
      </c>
      <c r="J601" s="8">
        <f t="shared" si="91"/>
        <v>-44</v>
      </c>
      <c r="K601" s="14">
        <f t="shared" si="94"/>
        <v>-0.19469026548672566</v>
      </c>
      <c r="L601" s="8">
        <f t="shared" si="92"/>
        <v>-148</v>
      </c>
      <c r="M601" s="14">
        <f t="shared" si="95"/>
        <v>-0.44848484848484849</v>
      </c>
    </row>
    <row r="602" spans="1:13" x14ac:dyDescent="0.25">
      <c r="A602" s="6" t="s">
        <v>22</v>
      </c>
      <c r="B602" s="6" t="s">
        <v>33</v>
      </c>
      <c r="C602" s="8">
        <v>368</v>
      </c>
      <c r="D602" s="8">
        <v>346</v>
      </c>
      <c r="E602" s="8">
        <v>254</v>
      </c>
      <c r="F602" s="8">
        <v>212</v>
      </c>
      <c r="H602" s="8">
        <f t="shared" si="90"/>
        <v>-92</v>
      </c>
      <c r="I602" s="14">
        <f t="shared" si="93"/>
        <v>-0.26589595375722541</v>
      </c>
      <c r="J602" s="8">
        <f t="shared" si="91"/>
        <v>-42</v>
      </c>
      <c r="K602" s="14">
        <f t="shared" si="94"/>
        <v>-0.16535433070866143</v>
      </c>
      <c r="L602" s="8">
        <f t="shared" si="92"/>
        <v>-134</v>
      </c>
      <c r="M602" s="14">
        <f t="shared" si="95"/>
        <v>-0.38728323699421963</v>
      </c>
    </row>
    <row r="603" spans="1:13" x14ac:dyDescent="0.25">
      <c r="A603" s="6" t="s">
        <v>22</v>
      </c>
      <c r="B603" s="6" t="s">
        <v>34</v>
      </c>
      <c r="C603" s="8">
        <v>1</v>
      </c>
      <c r="D603" s="8">
        <v>0</v>
      </c>
      <c r="E603" s="8">
        <v>0</v>
      </c>
      <c r="F603" s="8">
        <v>0</v>
      </c>
      <c r="H603" s="8">
        <f t="shared" si="90"/>
        <v>0</v>
      </c>
      <c r="I603" s="14">
        <f t="shared" si="93"/>
        <v>0</v>
      </c>
      <c r="J603" s="8">
        <f t="shared" si="91"/>
        <v>0</v>
      </c>
      <c r="K603" s="14">
        <f t="shared" si="94"/>
        <v>0</v>
      </c>
      <c r="L603" s="8">
        <f t="shared" si="92"/>
        <v>0</v>
      </c>
      <c r="M603" s="14">
        <f t="shared" si="95"/>
        <v>0</v>
      </c>
    </row>
    <row r="604" spans="1:13" x14ac:dyDescent="0.25">
      <c r="A604" s="6" t="s">
        <v>22</v>
      </c>
      <c r="B604" s="6" t="s">
        <v>35</v>
      </c>
      <c r="C604" s="8">
        <v>39</v>
      </c>
      <c r="D604" s="8">
        <v>34</v>
      </c>
      <c r="E604" s="8">
        <v>27</v>
      </c>
      <c r="F604" s="8">
        <v>7</v>
      </c>
      <c r="H604" s="8">
        <f t="shared" si="90"/>
        <v>-7</v>
      </c>
      <c r="I604" s="14">
        <f t="shared" si="93"/>
        <v>-0.20588235294117646</v>
      </c>
      <c r="J604" s="8">
        <f t="shared" si="91"/>
        <v>-20</v>
      </c>
      <c r="K604" s="14">
        <f t="shared" si="94"/>
        <v>-0.7407407407407407</v>
      </c>
      <c r="L604" s="8">
        <f t="shared" si="92"/>
        <v>-27</v>
      </c>
      <c r="M604" s="14">
        <f t="shared" si="95"/>
        <v>-0.79411764705882348</v>
      </c>
    </row>
    <row r="605" spans="1:13" x14ac:dyDescent="0.25">
      <c r="A605" s="6" t="s">
        <v>22</v>
      </c>
      <c r="B605" s="6" t="s">
        <v>36</v>
      </c>
      <c r="C605" s="8">
        <v>0</v>
      </c>
      <c r="D605" s="8">
        <v>0</v>
      </c>
      <c r="E605" s="8">
        <v>0</v>
      </c>
      <c r="F605" s="8">
        <v>0</v>
      </c>
      <c r="H605" s="8">
        <f t="shared" si="90"/>
        <v>0</v>
      </c>
      <c r="I605" s="14">
        <f t="shared" si="93"/>
        <v>0</v>
      </c>
      <c r="J605" s="8">
        <f t="shared" si="91"/>
        <v>0</v>
      </c>
      <c r="K605" s="14">
        <f t="shared" si="94"/>
        <v>0</v>
      </c>
      <c r="L605" s="8">
        <f t="shared" si="92"/>
        <v>0</v>
      </c>
      <c r="M605" s="14">
        <f t="shared" si="95"/>
        <v>0</v>
      </c>
    </row>
    <row r="606" spans="1:13" x14ac:dyDescent="0.25">
      <c r="A606" s="6" t="s">
        <v>22</v>
      </c>
      <c r="B606" s="6" t="s">
        <v>37</v>
      </c>
      <c r="C606" s="8">
        <v>864</v>
      </c>
      <c r="D606" s="8">
        <v>674</v>
      </c>
      <c r="E606" s="8">
        <v>570</v>
      </c>
      <c r="F606" s="8">
        <v>400</v>
      </c>
      <c r="H606" s="8">
        <f t="shared" si="90"/>
        <v>-104</v>
      </c>
      <c r="I606" s="14">
        <f t="shared" si="93"/>
        <v>-0.1543026706231454</v>
      </c>
      <c r="J606" s="8">
        <f t="shared" si="91"/>
        <v>-170</v>
      </c>
      <c r="K606" s="14">
        <f t="shared" si="94"/>
        <v>-0.2982456140350877</v>
      </c>
      <c r="L606" s="8">
        <f t="shared" si="92"/>
        <v>-274</v>
      </c>
      <c r="M606" s="14">
        <f t="shared" si="95"/>
        <v>-0.40652818991097922</v>
      </c>
    </row>
    <row r="607" spans="1:13" x14ac:dyDescent="0.25">
      <c r="A607" s="6" t="s">
        <v>22</v>
      </c>
      <c r="B607" s="6" t="s">
        <v>38</v>
      </c>
      <c r="C607" s="8">
        <v>27</v>
      </c>
      <c r="D607" s="8">
        <v>34</v>
      </c>
      <c r="E607" s="8">
        <v>25</v>
      </c>
      <c r="F607" s="8">
        <v>24</v>
      </c>
      <c r="H607" s="8">
        <f t="shared" si="90"/>
        <v>-9</v>
      </c>
      <c r="I607" s="14">
        <f t="shared" si="93"/>
        <v>-0.26470588235294118</v>
      </c>
      <c r="J607" s="8">
        <f t="shared" si="91"/>
        <v>-1</v>
      </c>
      <c r="K607" s="14">
        <f t="shared" si="94"/>
        <v>-0.04</v>
      </c>
      <c r="L607" s="8">
        <f t="shared" si="92"/>
        <v>-10</v>
      </c>
      <c r="M607" s="14">
        <f t="shared" si="95"/>
        <v>-0.29411764705882354</v>
      </c>
    </row>
    <row r="608" spans="1:13" x14ac:dyDescent="0.25">
      <c r="A608" s="6" t="s">
        <v>22</v>
      </c>
      <c r="B608" s="6" t="s">
        <v>39</v>
      </c>
      <c r="C608" s="8">
        <v>10</v>
      </c>
      <c r="D608" s="8">
        <v>1</v>
      </c>
      <c r="E608" s="8">
        <v>0</v>
      </c>
      <c r="F608" s="8">
        <v>105</v>
      </c>
      <c r="H608" s="8">
        <f t="shared" si="90"/>
        <v>-1</v>
      </c>
      <c r="I608" s="14">
        <f t="shared" si="93"/>
        <v>-1</v>
      </c>
      <c r="J608" s="8">
        <f t="shared" si="91"/>
        <v>105</v>
      </c>
      <c r="K608" s="14">
        <f t="shared" si="94"/>
        <v>0</v>
      </c>
      <c r="L608" s="8">
        <f t="shared" si="92"/>
        <v>104</v>
      </c>
      <c r="M608" s="14">
        <f t="shared" si="95"/>
        <v>104</v>
      </c>
    </row>
    <row r="609" spans="1:13" x14ac:dyDescent="0.25">
      <c r="A609" s="6" t="s">
        <v>22</v>
      </c>
      <c r="B609" s="6" t="s">
        <v>40</v>
      </c>
      <c r="C609" s="8">
        <v>508</v>
      </c>
      <c r="D609" s="8">
        <v>401</v>
      </c>
      <c r="E609" s="8">
        <v>229</v>
      </c>
      <c r="F609" s="8">
        <v>198</v>
      </c>
      <c r="H609" s="8">
        <f t="shared" si="90"/>
        <v>-172</v>
      </c>
      <c r="I609" s="14">
        <f t="shared" si="93"/>
        <v>-0.42892768079800497</v>
      </c>
      <c r="J609" s="8">
        <f t="shared" si="91"/>
        <v>-31</v>
      </c>
      <c r="K609" s="14">
        <f t="shared" si="94"/>
        <v>-0.13537117903930132</v>
      </c>
      <c r="L609" s="8">
        <f t="shared" si="92"/>
        <v>-203</v>
      </c>
      <c r="M609" s="14">
        <f t="shared" si="95"/>
        <v>-0.50623441396508728</v>
      </c>
    </row>
    <row r="610" spans="1:13" x14ac:dyDescent="0.25">
      <c r="A610" s="6" t="s">
        <v>22</v>
      </c>
      <c r="B610" s="6" t="s">
        <v>41</v>
      </c>
      <c r="C610" s="8">
        <v>27</v>
      </c>
      <c r="D610" s="8">
        <v>58</v>
      </c>
      <c r="E610" s="8">
        <v>37</v>
      </c>
      <c r="F610" s="8">
        <v>27</v>
      </c>
      <c r="H610" s="8">
        <f t="shared" si="90"/>
        <v>-21</v>
      </c>
      <c r="I610" s="14">
        <f t="shared" si="93"/>
        <v>-0.36206896551724138</v>
      </c>
      <c r="J610" s="8">
        <f t="shared" si="91"/>
        <v>-10</v>
      </c>
      <c r="K610" s="14">
        <f t="shared" si="94"/>
        <v>-0.27027027027027029</v>
      </c>
      <c r="L610" s="8">
        <f t="shared" si="92"/>
        <v>-31</v>
      </c>
      <c r="M610" s="14">
        <f t="shared" si="95"/>
        <v>-0.53448275862068961</v>
      </c>
    </row>
    <row r="611" spans="1:13" x14ac:dyDescent="0.25">
      <c r="A611" s="6" t="s">
        <v>22</v>
      </c>
      <c r="B611" s="6" t="s">
        <v>42</v>
      </c>
      <c r="C611" s="8">
        <v>18</v>
      </c>
      <c r="D611" s="8">
        <v>35</v>
      </c>
      <c r="E611" s="8">
        <v>33</v>
      </c>
      <c r="F611" s="8">
        <v>35</v>
      </c>
      <c r="H611" s="8">
        <f t="shared" si="90"/>
        <v>-2</v>
      </c>
      <c r="I611" s="14">
        <f t="shared" si="93"/>
        <v>-5.7142857142857141E-2</v>
      </c>
      <c r="J611" s="8">
        <f t="shared" si="91"/>
        <v>2</v>
      </c>
      <c r="K611" s="14">
        <f t="shared" si="94"/>
        <v>6.0606060606060608E-2</v>
      </c>
      <c r="L611" s="8">
        <f t="shared" si="92"/>
        <v>0</v>
      </c>
      <c r="M611" s="14">
        <f t="shared" si="95"/>
        <v>0</v>
      </c>
    </row>
    <row r="612" spans="1:13" x14ac:dyDescent="0.25">
      <c r="A612" s="6" t="s">
        <v>22</v>
      </c>
      <c r="B612" s="6" t="s">
        <v>43</v>
      </c>
      <c r="C612" s="8">
        <v>36</v>
      </c>
      <c r="D612" s="8">
        <v>43</v>
      </c>
      <c r="E612" s="8">
        <v>40</v>
      </c>
      <c r="F612" s="8">
        <v>29</v>
      </c>
      <c r="H612" s="8">
        <f t="shared" si="90"/>
        <v>-3</v>
      </c>
      <c r="I612" s="14">
        <f t="shared" si="93"/>
        <v>-6.9767441860465115E-2</v>
      </c>
      <c r="J612" s="8">
        <f t="shared" si="91"/>
        <v>-11</v>
      </c>
      <c r="K612" s="14">
        <f t="shared" si="94"/>
        <v>-0.27500000000000002</v>
      </c>
      <c r="L612" s="8">
        <f t="shared" si="92"/>
        <v>-14</v>
      </c>
      <c r="M612" s="14">
        <f t="shared" si="95"/>
        <v>-0.32558139534883723</v>
      </c>
    </row>
    <row r="613" spans="1:13" x14ac:dyDescent="0.25">
      <c r="A613" s="6" t="s">
        <v>22</v>
      </c>
      <c r="B613" s="6" t="s">
        <v>44</v>
      </c>
      <c r="C613" s="8">
        <v>25</v>
      </c>
      <c r="D613" s="8">
        <v>12</v>
      </c>
      <c r="E613" s="8">
        <v>19</v>
      </c>
      <c r="F613" s="8">
        <v>24</v>
      </c>
      <c r="H613" s="8">
        <f t="shared" si="90"/>
        <v>7</v>
      </c>
      <c r="I613" s="14">
        <f t="shared" si="93"/>
        <v>0.58333333333333337</v>
      </c>
      <c r="J613" s="8">
        <f t="shared" si="91"/>
        <v>5</v>
      </c>
      <c r="K613" s="14">
        <f t="shared" si="94"/>
        <v>0.26315789473684209</v>
      </c>
      <c r="L613" s="8">
        <f t="shared" si="92"/>
        <v>12</v>
      </c>
      <c r="M613" s="14">
        <f t="shared" si="95"/>
        <v>1</v>
      </c>
    </row>
    <row r="614" spans="1:13" x14ac:dyDescent="0.25">
      <c r="A614" s="6" t="s">
        <v>22</v>
      </c>
      <c r="B614" s="6" t="s">
        <v>45</v>
      </c>
      <c r="C614" s="8">
        <v>96</v>
      </c>
      <c r="D614" s="8">
        <v>84</v>
      </c>
      <c r="E614" s="8">
        <v>74</v>
      </c>
      <c r="F614" s="8">
        <v>143</v>
      </c>
      <c r="H614" s="8">
        <f t="shared" si="90"/>
        <v>-10</v>
      </c>
      <c r="I614" s="14">
        <f t="shared" si="93"/>
        <v>-0.11904761904761904</v>
      </c>
      <c r="J614" s="8">
        <f t="shared" si="91"/>
        <v>69</v>
      </c>
      <c r="K614" s="14">
        <f t="shared" si="94"/>
        <v>0.93243243243243246</v>
      </c>
      <c r="L614" s="8">
        <f t="shared" si="92"/>
        <v>59</v>
      </c>
      <c r="M614" s="14">
        <f t="shared" si="95"/>
        <v>0.70238095238095233</v>
      </c>
    </row>
    <row r="615" spans="1:13" x14ac:dyDescent="0.25">
      <c r="A615" s="6" t="s">
        <v>22</v>
      </c>
      <c r="B615" s="6" t="s">
        <v>46</v>
      </c>
      <c r="C615" s="8">
        <v>96</v>
      </c>
      <c r="D615" s="8">
        <v>125</v>
      </c>
      <c r="E615" s="8">
        <v>142</v>
      </c>
      <c r="F615" s="8">
        <v>104</v>
      </c>
      <c r="H615" s="8">
        <f t="shared" si="90"/>
        <v>17</v>
      </c>
      <c r="I615" s="14">
        <f t="shared" si="93"/>
        <v>0.13600000000000001</v>
      </c>
      <c r="J615" s="8">
        <f t="shared" si="91"/>
        <v>-38</v>
      </c>
      <c r="K615" s="14">
        <f t="shared" si="94"/>
        <v>-0.26760563380281688</v>
      </c>
      <c r="L615" s="8">
        <f t="shared" si="92"/>
        <v>-21</v>
      </c>
      <c r="M615" s="14">
        <f t="shared" si="95"/>
        <v>-0.16800000000000001</v>
      </c>
    </row>
    <row r="616" spans="1:13" x14ac:dyDescent="0.25">
      <c r="A616" s="6" t="s">
        <v>22</v>
      </c>
      <c r="B616" s="6" t="s">
        <v>47</v>
      </c>
      <c r="C616" s="8">
        <v>20</v>
      </c>
      <c r="D616" s="8">
        <v>25</v>
      </c>
      <c r="E616" s="8">
        <v>48</v>
      </c>
      <c r="F616" s="8">
        <v>53</v>
      </c>
      <c r="H616" s="8">
        <f t="shared" si="90"/>
        <v>23</v>
      </c>
      <c r="I616" s="14">
        <f t="shared" si="93"/>
        <v>0.92</v>
      </c>
      <c r="J616" s="8">
        <f t="shared" si="91"/>
        <v>5</v>
      </c>
      <c r="K616" s="14">
        <f t="shared" si="94"/>
        <v>0.10416666666666667</v>
      </c>
      <c r="L616" s="8">
        <f t="shared" si="92"/>
        <v>28</v>
      </c>
      <c r="M616" s="14">
        <f t="shared" si="95"/>
        <v>1.1200000000000001</v>
      </c>
    </row>
    <row r="617" spans="1:13" x14ac:dyDescent="0.25">
      <c r="A617" s="6" t="s">
        <v>22</v>
      </c>
      <c r="B617" s="6" t="s">
        <v>48</v>
      </c>
      <c r="C617" s="8">
        <v>114</v>
      </c>
      <c r="D617" s="8">
        <v>83</v>
      </c>
      <c r="E617" s="8">
        <v>66</v>
      </c>
      <c r="F617" s="8">
        <v>38</v>
      </c>
      <c r="H617" s="8">
        <f t="shared" si="90"/>
        <v>-17</v>
      </c>
      <c r="I617" s="14">
        <f t="shared" si="93"/>
        <v>-0.20481927710843373</v>
      </c>
      <c r="J617" s="8">
        <f t="shared" si="91"/>
        <v>-28</v>
      </c>
      <c r="K617" s="14">
        <f t="shared" si="94"/>
        <v>-0.42424242424242425</v>
      </c>
      <c r="L617" s="8">
        <f t="shared" si="92"/>
        <v>-45</v>
      </c>
      <c r="M617" s="14">
        <f t="shared" si="95"/>
        <v>-0.54216867469879515</v>
      </c>
    </row>
    <row r="618" spans="1:13" x14ac:dyDescent="0.25">
      <c r="A618" s="6" t="s">
        <v>22</v>
      </c>
      <c r="B618" s="6" t="s">
        <v>49</v>
      </c>
      <c r="C618" s="8">
        <v>32</v>
      </c>
      <c r="D618" s="8">
        <v>26</v>
      </c>
      <c r="E618" s="8">
        <v>20</v>
      </c>
      <c r="F618" s="8">
        <v>14</v>
      </c>
      <c r="H618" s="8">
        <f t="shared" si="90"/>
        <v>-6</v>
      </c>
      <c r="I618" s="14">
        <f t="shared" si="93"/>
        <v>-0.23076923076923078</v>
      </c>
      <c r="J618" s="8">
        <f t="shared" si="91"/>
        <v>-6</v>
      </c>
      <c r="K618" s="14">
        <f t="shared" si="94"/>
        <v>-0.3</v>
      </c>
      <c r="L618" s="8">
        <f t="shared" si="92"/>
        <v>-12</v>
      </c>
      <c r="M618" s="14">
        <f t="shared" si="95"/>
        <v>-0.46153846153846156</v>
      </c>
    </row>
    <row r="619" spans="1:13" x14ac:dyDescent="0.25">
      <c r="A619" s="6" t="s">
        <v>22</v>
      </c>
      <c r="B619" s="6" t="s">
        <v>50</v>
      </c>
      <c r="C619" s="8">
        <v>22</v>
      </c>
      <c r="D619" s="8">
        <v>10</v>
      </c>
      <c r="E619" s="8">
        <v>12</v>
      </c>
      <c r="F619" s="8">
        <v>6</v>
      </c>
      <c r="H619" s="8">
        <f t="shared" si="90"/>
        <v>2</v>
      </c>
      <c r="I619" s="14">
        <f t="shared" si="93"/>
        <v>0.2</v>
      </c>
      <c r="J619" s="8">
        <f t="shared" si="91"/>
        <v>-6</v>
      </c>
      <c r="K619" s="14">
        <f t="shared" si="94"/>
        <v>-0.5</v>
      </c>
      <c r="L619" s="8">
        <f t="shared" si="92"/>
        <v>-4</v>
      </c>
      <c r="M619" s="14">
        <f t="shared" si="95"/>
        <v>-0.4</v>
      </c>
    </row>
    <row r="620" spans="1:13" x14ac:dyDescent="0.25">
      <c r="A620" s="6" t="s">
        <v>22</v>
      </c>
      <c r="B620" s="6" t="s">
        <v>51</v>
      </c>
      <c r="C620" s="8">
        <v>10</v>
      </c>
      <c r="D620" s="8">
        <v>12</v>
      </c>
      <c r="E620" s="8">
        <v>6</v>
      </c>
      <c r="F620" s="8">
        <v>17</v>
      </c>
      <c r="H620" s="8">
        <f t="shared" si="90"/>
        <v>-6</v>
      </c>
      <c r="I620" s="14">
        <f t="shared" si="93"/>
        <v>-0.5</v>
      </c>
      <c r="J620" s="8">
        <f t="shared" si="91"/>
        <v>11</v>
      </c>
      <c r="K620" s="14">
        <f t="shared" si="94"/>
        <v>1.8333333333333333</v>
      </c>
      <c r="L620" s="8">
        <f t="shared" si="92"/>
        <v>5</v>
      </c>
      <c r="M620" s="14">
        <f t="shared" si="95"/>
        <v>0.41666666666666669</v>
      </c>
    </row>
    <row r="621" spans="1:13" x14ac:dyDescent="0.25">
      <c r="A621" s="6" t="s">
        <v>22</v>
      </c>
      <c r="B621" s="6" t="s">
        <v>52</v>
      </c>
      <c r="C621" s="8">
        <v>0</v>
      </c>
      <c r="D621" s="8">
        <v>3</v>
      </c>
      <c r="E621" s="8">
        <v>4</v>
      </c>
      <c r="F621" s="8">
        <v>8</v>
      </c>
      <c r="H621" s="8">
        <f t="shared" si="90"/>
        <v>1</v>
      </c>
      <c r="I621" s="14">
        <f t="shared" si="93"/>
        <v>0.33333333333333331</v>
      </c>
      <c r="J621" s="8">
        <f t="shared" si="91"/>
        <v>4</v>
      </c>
      <c r="K621" s="14">
        <f t="shared" si="94"/>
        <v>1</v>
      </c>
      <c r="L621" s="8">
        <f t="shared" si="92"/>
        <v>5</v>
      </c>
      <c r="M621" s="14">
        <f t="shared" si="95"/>
        <v>1.6666666666666667</v>
      </c>
    </row>
    <row r="622" spans="1:13" x14ac:dyDescent="0.25">
      <c r="A622" s="6" t="s">
        <v>22</v>
      </c>
      <c r="B622" s="6" t="s">
        <v>53</v>
      </c>
      <c r="C622" s="8">
        <v>10</v>
      </c>
      <c r="D622" s="8">
        <v>5</v>
      </c>
      <c r="E622" s="8">
        <v>4</v>
      </c>
      <c r="F622" s="8">
        <v>14</v>
      </c>
      <c r="H622" s="8">
        <f t="shared" si="90"/>
        <v>-1</v>
      </c>
      <c r="I622" s="14">
        <f t="shared" si="93"/>
        <v>-0.2</v>
      </c>
      <c r="J622" s="8">
        <f t="shared" si="91"/>
        <v>10</v>
      </c>
      <c r="K622" s="14">
        <f t="shared" si="94"/>
        <v>2.5</v>
      </c>
      <c r="L622" s="8">
        <f t="shared" si="92"/>
        <v>9</v>
      </c>
      <c r="M622" s="14">
        <f t="shared" si="95"/>
        <v>1.8</v>
      </c>
    </row>
    <row r="623" spans="1:13" x14ac:dyDescent="0.25">
      <c r="A623" s="6" t="s">
        <v>22</v>
      </c>
      <c r="B623" s="6" t="s">
        <v>54</v>
      </c>
      <c r="C623" s="8">
        <v>109</v>
      </c>
      <c r="D623" s="8">
        <v>81</v>
      </c>
      <c r="E623" s="8">
        <v>93</v>
      </c>
      <c r="F623" s="8">
        <v>79</v>
      </c>
      <c r="H623" s="8">
        <f t="shared" si="90"/>
        <v>12</v>
      </c>
      <c r="I623" s="14">
        <f t="shared" si="93"/>
        <v>0.14814814814814814</v>
      </c>
      <c r="J623" s="8">
        <f t="shared" si="91"/>
        <v>-14</v>
      </c>
      <c r="K623" s="14">
        <f t="shared" si="94"/>
        <v>-0.15053763440860216</v>
      </c>
      <c r="L623" s="8">
        <f t="shared" si="92"/>
        <v>-2</v>
      </c>
      <c r="M623" s="14">
        <f t="shared" si="95"/>
        <v>-2.4691358024691357E-2</v>
      </c>
    </row>
    <row r="624" spans="1:13" x14ac:dyDescent="0.25">
      <c r="A624" s="6" t="s">
        <v>22</v>
      </c>
      <c r="B624" s="6" t="s">
        <v>55</v>
      </c>
      <c r="C624" s="8">
        <v>41</v>
      </c>
      <c r="D624" s="8">
        <v>0</v>
      </c>
      <c r="E624" s="8">
        <v>0</v>
      </c>
      <c r="F624" s="8">
        <v>0</v>
      </c>
      <c r="H624" s="8">
        <f t="shared" si="90"/>
        <v>0</v>
      </c>
      <c r="I624" s="14">
        <f t="shared" si="93"/>
        <v>0</v>
      </c>
      <c r="J624" s="8">
        <f t="shared" si="91"/>
        <v>0</v>
      </c>
      <c r="K624" s="14">
        <f t="shared" si="94"/>
        <v>0</v>
      </c>
      <c r="L624" s="8">
        <f t="shared" si="92"/>
        <v>0</v>
      </c>
      <c r="M624" s="14">
        <f t="shared" si="95"/>
        <v>0</v>
      </c>
    </row>
    <row r="625" spans="1:13" x14ac:dyDescent="0.25">
      <c r="A625" s="6" t="s">
        <v>22</v>
      </c>
      <c r="B625" s="6" t="s">
        <v>56</v>
      </c>
      <c r="C625" s="8">
        <v>283</v>
      </c>
      <c r="D625" s="8">
        <v>225</v>
      </c>
      <c r="E625" s="8">
        <v>130</v>
      </c>
      <c r="F625" s="8">
        <v>74</v>
      </c>
      <c r="H625" s="8">
        <f t="shared" ref="H625:H650" si="96">E625-D625</f>
        <v>-95</v>
      </c>
      <c r="I625" s="14">
        <f t="shared" si="93"/>
        <v>-0.42222222222222222</v>
      </c>
      <c r="J625" s="8">
        <f t="shared" ref="J625:J650" si="97">F625-E625</f>
        <v>-56</v>
      </c>
      <c r="K625" s="14">
        <f t="shared" si="94"/>
        <v>-0.43076923076923079</v>
      </c>
      <c r="L625" s="8">
        <f t="shared" ref="L625:L650" si="98">F625-D625</f>
        <v>-151</v>
      </c>
      <c r="M625" s="14">
        <f t="shared" si="95"/>
        <v>-0.6711111111111111</v>
      </c>
    </row>
    <row r="626" spans="1:13" x14ac:dyDescent="0.25">
      <c r="A626" s="6" t="s">
        <v>22</v>
      </c>
      <c r="B626" s="6" t="s">
        <v>57</v>
      </c>
      <c r="C626" s="8">
        <v>8</v>
      </c>
      <c r="D626" s="8">
        <v>12</v>
      </c>
      <c r="E626" s="8">
        <v>4</v>
      </c>
      <c r="F626" s="8">
        <v>9</v>
      </c>
      <c r="H626" s="8">
        <f t="shared" si="96"/>
        <v>-8</v>
      </c>
      <c r="I626" s="14">
        <f t="shared" si="93"/>
        <v>-0.66666666666666663</v>
      </c>
      <c r="J626" s="8">
        <f t="shared" si="97"/>
        <v>5</v>
      </c>
      <c r="K626" s="14">
        <f t="shared" si="94"/>
        <v>1.25</v>
      </c>
      <c r="L626" s="8">
        <f t="shared" si="98"/>
        <v>-3</v>
      </c>
      <c r="M626" s="14">
        <f t="shared" si="95"/>
        <v>-0.25</v>
      </c>
    </row>
    <row r="627" spans="1:13" x14ac:dyDescent="0.25">
      <c r="A627" s="6" t="s">
        <v>22</v>
      </c>
      <c r="B627" s="6" t="s">
        <v>58</v>
      </c>
      <c r="C627" s="8">
        <v>3</v>
      </c>
      <c r="D627" s="8">
        <v>10</v>
      </c>
      <c r="E627" s="8">
        <v>27</v>
      </c>
      <c r="F627" s="8">
        <v>23</v>
      </c>
      <c r="H627" s="8">
        <f t="shared" si="96"/>
        <v>17</v>
      </c>
      <c r="I627" s="14">
        <f t="shared" si="93"/>
        <v>1.7</v>
      </c>
      <c r="J627" s="8">
        <f t="shared" si="97"/>
        <v>-4</v>
      </c>
      <c r="K627" s="14">
        <f t="shared" si="94"/>
        <v>-0.14814814814814814</v>
      </c>
      <c r="L627" s="8">
        <f t="shared" si="98"/>
        <v>13</v>
      </c>
      <c r="M627" s="14">
        <f t="shared" si="95"/>
        <v>1.3</v>
      </c>
    </row>
    <row r="628" spans="1:13" x14ac:dyDescent="0.25">
      <c r="A628" s="6" t="s">
        <v>22</v>
      </c>
      <c r="B628" s="6" t="s">
        <v>59</v>
      </c>
      <c r="C628" s="8">
        <v>33</v>
      </c>
      <c r="D628" s="8">
        <v>43</v>
      </c>
      <c r="E628" s="8">
        <v>35</v>
      </c>
      <c r="F628" s="8">
        <v>27</v>
      </c>
      <c r="H628" s="8">
        <f t="shared" si="96"/>
        <v>-8</v>
      </c>
      <c r="I628" s="14">
        <f t="shared" si="93"/>
        <v>-0.18604651162790697</v>
      </c>
      <c r="J628" s="8">
        <f t="shared" si="97"/>
        <v>-8</v>
      </c>
      <c r="K628" s="14">
        <f t="shared" si="94"/>
        <v>-0.22857142857142856</v>
      </c>
      <c r="L628" s="8">
        <f t="shared" si="98"/>
        <v>-16</v>
      </c>
      <c r="M628" s="14">
        <f t="shared" si="95"/>
        <v>-0.37209302325581395</v>
      </c>
    </row>
    <row r="629" spans="1:13" x14ac:dyDescent="0.25">
      <c r="A629" s="6" t="s">
        <v>22</v>
      </c>
      <c r="B629" s="6" t="s">
        <v>60</v>
      </c>
      <c r="C629" s="8">
        <v>72</v>
      </c>
      <c r="D629" s="8">
        <v>62</v>
      </c>
      <c r="E629" s="8">
        <v>62</v>
      </c>
      <c r="F629" s="8">
        <v>30</v>
      </c>
      <c r="H629" s="8">
        <f t="shared" si="96"/>
        <v>0</v>
      </c>
      <c r="I629" s="14">
        <f t="shared" si="93"/>
        <v>0</v>
      </c>
      <c r="J629" s="8">
        <f t="shared" si="97"/>
        <v>-32</v>
      </c>
      <c r="K629" s="14">
        <f t="shared" si="94"/>
        <v>-0.5161290322580645</v>
      </c>
      <c r="L629" s="8">
        <f t="shared" si="98"/>
        <v>-32</v>
      </c>
      <c r="M629" s="14">
        <f t="shared" si="95"/>
        <v>-0.5161290322580645</v>
      </c>
    </row>
    <row r="630" spans="1:13" x14ac:dyDescent="0.25">
      <c r="A630" s="6" t="s">
        <v>22</v>
      </c>
      <c r="B630" s="6" t="s">
        <v>61</v>
      </c>
      <c r="C630" s="8">
        <v>279</v>
      </c>
      <c r="D630" s="8">
        <v>202</v>
      </c>
      <c r="E630" s="8">
        <v>169</v>
      </c>
      <c r="F630" s="8">
        <v>115</v>
      </c>
      <c r="H630" s="8">
        <f t="shared" si="96"/>
        <v>-33</v>
      </c>
      <c r="I630" s="14">
        <f t="shared" si="93"/>
        <v>-0.16336633663366337</v>
      </c>
      <c r="J630" s="8">
        <f t="shared" si="97"/>
        <v>-54</v>
      </c>
      <c r="K630" s="14">
        <f t="shared" si="94"/>
        <v>-0.31952662721893493</v>
      </c>
      <c r="L630" s="8">
        <f t="shared" si="98"/>
        <v>-87</v>
      </c>
      <c r="M630" s="14">
        <f t="shared" si="95"/>
        <v>-0.43069306930693069</v>
      </c>
    </row>
    <row r="631" spans="1:13" x14ac:dyDescent="0.25">
      <c r="A631" s="6" t="s">
        <v>22</v>
      </c>
      <c r="B631" s="6" t="s">
        <v>62</v>
      </c>
      <c r="C631" s="8">
        <v>28</v>
      </c>
      <c r="D631" s="8">
        <v>32</v>
      </c>
      <c r="E631" s="8">
        <v>0</v>
      </c>
      <c r="F631" s="8">
        <v>15</v>
      </c>
      <c r="H631" s="8">
        <f t="shared" si="96"/>
        <v>-32</v>
      </c>
      <c r="I631" s="14">
        <f t="shared" si="93"/>
        <v>-1</v>
      </c>
      <c r="J631" s="8">
        <f t="shared" si="97"/>
        <v>15</v>
      </c>
      <c r="K631" s="14">
        <f t="shared" si="94"/>
        <v>0</v>
      </c>
      <c r="L631" s="8">
        <f t="shared" si="98"/>
        <v>-17</v>
      </c>
      <c r="M631" s="14">
        <f t="shared" si="95"/>
        <v>-0.53125</v>
      </c>
    </row>
    <row r="632" spans="1:13" x14ac:dyDescent="0.25">
      <c r="A632" s="6" t="s">
        <v>22</v>
      </c>
      <c r="B632" s="6" t="s">
        <v>63</v>
      </c>
      <c r="C632" s="8">
        <v>113</v>
      </c>
      <c r="D632" s="8">
        <v>130</v>
      </c>
      <c r="E632" s="8">
        <v>82</v>
      </c>
      <c r="F632" s="8">
        <v>68</v>
      </c>
      <c r="H632" s="8">
        <f t="shared" si="96"/>
        <v>-48</v>
      </c>
      <c r="I632" s="14">
        <f t="shared" si="93"/>
        <v>-0.36923076923076925</v>
      </c>
      <c r="J632" s="8">
        <f t="shared" si="97"/>
        <v>-14</v>
      </c>
      <c r="K632" s="14">
        <f t="shared" si="94"/>
        <v>-0.17073170731707318</v>
      </c>
      <c r="L632" s="8">
        <f t="shared" si="98"/>
        <v>-62</v>
      </c>
      <c r="M632" s="14">
        <f t="shared" si="95"/>
        <v>-0.47692307692307695</v>
      </c>
    </row>
    <row r="633" spans="1:13" x14ac:dyDescent="0.25">
      <c r="A633" s="6" t="s">
        <v>22</v>
      </c>
      <c r="B633" s="6" t="s">
        <v>64</v>
      </c>
      <c r="C633" s="8">
        <v>14</v>
      </c>
      <c r="D633" s="8">
        <v>15</v>
      </c>
      <c r="E633" s="8">
        <v>13</v>
      </c>
      <c r="F633" s="8">
        <v>12</v>
      </c>
      <c r="H633" s="8">
        <f t="shared" si="96"/>
        <v>-2</v>
      </c>
      <c r="I633" s="14">
        <f t="shared" si="93"/>
        <v>-0.13333333333333333</v>
      </c>
      <c r="J633" s="8">
        <f t="shared" si="97"/>
        <v>-1</v>
      </c>
      <c r="K633" s="14">
        <f t="shared" si="94"/>
        <v>-7.6923076923076927E-2</v>
      </c>
      <c r="L633" s="8">
        <f t="shared" si="98"/>
        <v>-3</v>
      </c>
      <c r="M633" s="14">
        <f t="shared" si="95"/>
        <v>-0.2</v>
      </c>
    </row>
    <row r="634" spans="1:13" x14ac:dyDescent="0.25">
      <c r="A634" s="6" t="s">
        <v>22</v>
      </c>
      <c r="B634" s="6" t="s">
        <v>65</v>
      </c>
      <c r="C634" s="8">
        <v>27</v>
      </c>
      <c r="D634" s="8">
        <v>73</v>
      </c>
      <c r="E634" s="8">
        <v>94</v>
      </c>
      <c r="F634" s="8">
        <v>73</v>
      </c>
      <c r="H634" s="8">
        <f t="shared" si="96"/>
        <v>21</v>
      </c>
      <c r="I634" s="14">
        <f t="shared" si="93"/>
        <v>0.28767123287671231</v>
      </c>
      <c r="J634" s="8">
        <f t="shared" si="97"/>
        <v>-21</v>
      </c>
      <c r="K634" s="14">
        <f t="shared" si="94"/>
        <v>-0.22340425531914893</v>
      </c>
      <c r="L634" s="8">
        <f t="shared" si="98"/>
        <v>0</v>
      </c>
      <c r="M634" s="14">
        <f t="shared" si="95"/>
        <v>0</v>
      </c>
    </row>
    <row r="635" spans="1:13" x14ac:dyDescent="0.25">
      <c r="A635" s="6" t="s">
        <v>22</v>
      </c>
      <c r="B635" s="6" t="s">
        <v>66</v>
      </c>
      <c r="C635" s="8">
        <v>778</v>
      </c>
      <c r="D635" s="8">
        <v>833</v>
      </c>
      <c r="E635" s="8">
        <v>803</v>
      </c>
      <c r="F635" s="8">
        <v>710</v>
      </c>
      <c r="H635" s="8">
        <f t="shared" si="96"/>
        <v>-30</v>
      </c>
      <c r="I635" s="14">
        <f t="shared" si="93"/>
        <v>-3.601440576230492E-2</v>
      </c>
      <c r="J635" s="8">
        <f t="shared" si="97"/>
        <v>-93</v>
      </c>
      <c r="K635" s="14">
        <f t="shared" si="94"/>
        <v>-0.11581569115815692</v>
      </c>
      <c r="L635" s="8">
        <f t="shared" si="98"/>
        <v>-123</v>
      </c>
      <c r="M635" s="14">
        <f t="shared" si="95"/>
        <v>-0.14765906362545017</v>
      </c>
    </row>
    <row r="636" spans="1:13" x14ac:dyDescent="0.25">
      <c r="A636" s="6" t="s">
        <v>22</v>
      </c>
      <c r="B636" s="6" t="s">
        <v>67</v>
      </c>
      <c r="C636" s="8">
        <v>59</v>
      </c>
      <c r="D636" s="8">
        <v>93</v>
      </c>
      <c r="E636" s="8">
        <v>140</v>
      </c>
      <c r="F636" s="8">
        <v>100</v>
      </c>
      <c r="H636" s="8">
        <f t="shared" si="96"/>
        <v>47</v>
      </c>
      <c r="I636" s="14">
        <f t="shared" si="93"/>
        <v>0.5053763440860215</v>
      </c>
      <c r="J636" s="8">
        <f t="shared" si="97"/>
        <v>-40</v>
      </c>
      <c r="K636" s="14">
        <f t="shared" si="94"/>
        <v>-0.2857142857142857</v>
      </c>
      <c r="L636" s="8">
        <f t="shared" si="98"/>
        <v>7</v>
      </c>
      <c r="M636" s="14">
        <f t="shared" si="95"/>
        <v>7.5268817204301078E-2</v>
      </c>
    </row>
    <row r="637" spans="1:13" x14ac:dyDescent="0.25">
      <c r="A637" s="6" t="s">
        <v>22</v>
      </c>
      <c r="B637" s="6" t="s">
        <v>68</v>
      </c>
      <c r="C637" s="8">
        <v>6</v>
      </c>
      <c r="D637" s="8">
        <v>13</v>
      </c>
      <c r="E637" s="8">
        <v>24</v>
      </c>
      <c r="F637" s="8">
        <v>14</v>
      </c>
      <c r="H637" s="8">
        <f t="shared" si="96"/>
        <v>11</v>
      </c>
      <c r="I637" s="14">
        <f t="shared" si="93"/>
        <v>0.84615384615384615</v>
      </c>
      <c r="J637" s="8">
        <f t="shared" si="97"/>
        <v>-10</v>
      </c>
      <c r="K637" s="14">
        <f t="shared" si="94"/>
        <v>-0.41666666666666669</v>
      </c>
      <c r="L637" s="8">
        <f t="shared" si="98"/>
        <v>1</v>
      </c>
      <c r="M637" s="14">
        <f t="shared" si="95"/>
        <v>7.6923076923076927E-2</v>
      </c>
    </row>
    <row r="638" spans="1:13" x14ac:dyDescent="0.25">
      <c r="A638" s="6" t="s">
        <v>22</v>
      </c>
      <c r="B638" s="6" t="s">
        <v>69</v>
      </c>
      <c r="C638" s="8">
        <v>165</v>
      </c>
      <c r="D638" s="8">
        <v>183</v>
      </c>
      <c r="E638" s="8">
        <v>127</v>
      </c>
      <c r="F638" s="8">
        <v>89</v>
      </c>
      <c r="H638" s="8">
        <f t="shared" si="96"/>
        <v>-56</v>
      </c>
      <c r="I638" s="14">
        <f t="shared" si="93"/>
        <v>-0.30601092896174864</v>
      </c>
      <c r="J638" s="8">
        <f t="shared" si="97"/>
        <v>-38</v>
      </c>
      <c r="K638" s="14">
        <f t="shared" si="94"/>
        <v>-0.29921259842519687</v>
      </c>
      <c r="L638" s="8">
        <f t="shared" si="98"/>
        <v>-94</v>
      </c>
      <c r="M638" s="14">
        <f t="shared" si="95"/>
        <v>-0.51366120218579236</v>
      </c>
    </row>
    <row r="639" spans="1:13" x14ac:dyDescent="0.25">
      <c r="A639" s="6" t="s">
        <v>22</v>
      </c>
      <c r="B639" s="6" t="s">
        <v>70</v>
      </c>
      <c r="C639" s="8">
        <v>215</v>
      </c>
      <c r="D639" s="8">
        <v>228</v>
      </c>
      <c r="E639" s="8">
        <v>201</v>
      </c>
      <c r="F639" s="8">
        <v>297</v>
      </c>
      <c r="H639" s="8">
        <f t="shared" si="96"/>
        <v>-27</v>
      </c>
      <c r="I639" s="14">
        <f t="shared" si="93"/>
        <v>-0.11842105263157894</v>
      </c>
      <c r="J639" s="8">
        <f t="shared" si="97"/>
        <v>96</v>
      </c>
      <c r="K639" s="14">
        <f t="shared" si="94"/>
        <v>0.47761194029850745</v>
      </c>
      <c r="L639" s="8">
        <f t="shared" si="98"/>
        <v>69</v>
      </c>
      <c r="M639" s="14">
        <f t="shared" si="95"/>
        <v>0.30263157894736842</v>
      </c>
    </row>
    <row r="640" spans="1:13" x14ac:dyDescent="0.25">
      <c r="A640" s="6" t="s">
        <v>22</v>
      </c>
      <c r="B640" s="6" t="s">
        <v>71</v>
      </c>
      <c r="C640" s="8">
        <v>33</v>
      </c>
      <c r="D640" s="8">
        <v>30</v>
      </c>
      <c r="E640" s="8">
        <v>3</v>
      </c>
      <c r="F640" s="8">
        <v>22</v>
      </c>
      <c r="H640" s="8">
        <f t="shared" si="96"/>
        <v>-27</v>
      </c>
      <c r="I640" s="14">
        <f t="shared" si="93"/>
        <v>-0.9</v>
      </c>
      <c r="J640" s="8">
        <f t="shared" si="97"/>
        <v>19</v>
      </c>
      <c r="K640" s="14">
        <f t="shared" si="94"/>
        <v>6.333333333333333</v>
      </c>
      <c r="L640" s="8">
        <f t="shared" si="98"/>
        <v>-8</v>
      </c>
      <c r="M640" s="14">
        <f t="shared" si="95"/>
        <v>-0.26666666666666666</v>
      </c>
    </row>
    <row r="641" spans="1:13" x14ac:dyDescent="0.25">
      <c r="A641" s="6" t="s">
        <v>22</v>
      </c>
      <c r="B641" s="6" t="s">
        <v>72</v>
      </c>
      <c r="C641" s="8">
        <v>130</v>
      </c>
      <c r="D641" s="8">
        <v>159</v>
      </c>
      <c r="E641" s="8">
        <v>135</v>
      </c>
      <c r="F641" s="8">
        <v>82</v>
      </c>
      <c r="H641" s="8">
        <f t="shared" si="96"/>
        <v>-24</v>
      </c>
      <c r="I641" s="14">
        <f t="shared" si="93"/>
        <v>-0.15094339622641509</v>
      </c>
      <c r="J641" s="8">
        <f t="shared" si="97"/>
        <v>-53</v>
      </c>
      <c r="K641" s="14">
        <f t="shared" si="94"/>
        <v>-0.3925925925925926</v>
      </c>
      <c r="L641" s="8">
        <f t="shared" si="98"/>
        <v>-77</v>
      </c>
      <c r="M641" s="14">
        <f t="shared" si="95"/>
        <v>-0.48427672955974843</v>
      </c>
    </row>
    <row r="642" spans="1:13" x14ac:dyDescent="0.25">
      <c r="A642" s="6" t="s">
        <v>22</v>
      </c>
      <c r="B642" s="6" t="s">
        <v>73</v>
      </c>
      <c r="C642" s="8">
        <v>20</v>
      </c>
      <c r="D642" s="8">
        <v>19</v>
      </c>
      <c r="E642" s="8">
        <v>15</v>
      </c>
      <c r="F642" s="8">
        <v>15</v>
      </c>
      <c r="H642" s="8">
        <f t="shared" si="96"/>
        <v>-4</v>
      </c>
      <c r="I642" s="14">
        <f t="shared" si="93"/>
        <v>-0.21052631578947367</v>
      </c>
      <c r="J642" s="8">
        <f t="shared" si="97"/>
        <v>0</v>
      </c>
      <c r="K642" s="14">
        <f t="shared" si="94"/>
        <v>0</v>
      </c>
      <c r="L642" s="8">
        <f t="shared" si="98"/>
        <v>-4</v>
      </c>
      <c r="M642" s="14">
        <f t="shared" si="95"/>
        <v>-0.21052631578947367</v>
      </c>
    </row>
    <row r="643" spans="1:13" x14ac:dyDescent="0.25">
      <c r="A643" s="6" t="s">
        <v>22</v>
      </c>
      <c r="B643" s="6" t="s">
        <v>74</v>
      </c>
      <c r="C643" s="8">
        <v>3</v>
      </c>
      <c r="D643" s="8">
        <v>1</v>
      </c>
      <c r="E643" s="8">
        <v>0</v>
      </c>
      <c r="F643" s="8">
        <v>1</v>
      </c>
      <c r="H643" s="8">
        <f t="shared" si="96"/>
        <v>-1</v>
      </c>
      <c r="I643" s="14">
        <f t="shared" si="93"/>
        <v>-1</v>
      </c>
      <c r="J643" s="8">
        <f t="shared" si="97"/>
        <v>1</v>
      </c>
      <c r="K643" s="14">
        <f t="shared" si="94"/>
        <v>0</v>
      </c>
      <c r="L643" s="8">
        <f t="shared" si="98"/>
        <v>0</v>
      </c>
      <c r="M643" s="14">
        <f t="shared" si="95"/>
        <v>0</v>
      </c>
    </row>
    <row r="644" spans="1:13" x14ac:dyDescent="0.25">
      <c r="A644" s="6" t="s">
        <v>22</v>
      </c>
      <c r="B644" s="6" t="s">
        <v>75</v>
      </c>
      <c r="C644" s="8">
        <v>14</v>
      </c>
      <c r="D644" s="8">
        <v>11</v>
      </c>
      <c r="E644" s="8">
        <v>0</v>
      </c>
      <c r="F644" s="8">
        <v>39</v>
      </c>
      <c r="H644" s="8">
        <f t="shared" si="96"/>
        <v>-11</v>
      </c>
      <c r="I644" s="14">
        <f t="shared" si="93"/>
        <v>-1</v>
      </c>
      <c r="J644" s="8">
        <f t="shared" si="97"/>
        <v>39</v>
      </c>
      <c r="K644" s="14">
        <f t="shared" si="94"/>
        <v>0</v>
      </c>
      <c r="L644" s="8">
        <f t="shared" si="98"/>
        <v>28</v>
      </c>
      <c r="M644" s="14">
        <f t="shared" si="95"/>
        <v>2.5454545454545454</v>
      </c>
    </row>
    <row r="645" spans="1:13" x14ac:dyDescent="0.25">
      <c r="A645" s="6" t="s">
        <v>22</v>
      </c>
      <c r="B645" s="6" t="s">
        <v>76</v>
      </c>
      <c r="C645" s="8">
        <v>0</v>
      </c>
      <c r="D645" s="8">
        <v>0</v>
      </c>
      <c r="E645" s="8">
        <v>0</v>
      </c>
      <c r="F645" s="8">
        <v>0</v>
      </c>
      <c r="H645" s="8">
        <f t="shared" si="96"/>
        <v>0</v>
      </c>
      <c r="I645" s="14">
        <f t="shared" si="93"/>
        <v>0</v>
      </c>
      <c r="J645" s="8">
        <f t="shared" si="97"/>
        <v>0</v>
      </c>
      <c r="K645" s="14">
        <f t="shared" si="94"/>
        <v>0</v>
      </c>
      <c r="L645" s="8">
        <f t="shared" si="98"/>
        <v>0</v>
      </c>
      <c r="M645" s="14">
        <f t="shared" si="95"/>
        <v>0</v>
      </c>
    </row>
    <row r="646" spans="1:13" x14ac:dyDescent="0.25">
      <c r="A646" s="6" t="s">
        <v>22</v>
      </c>
      <c r="B646" s="6" t="s">
        <v>77</v>
      </c>
      <c r="C646" s="8">
        <v>0</v>
      </c>
      <c r="D646" s="8">
        <v>0</v>
      </c>
      <c r="E646" s="8">
        <v>0</v>
      </c>
      <c r="F646" s="8">
        <v>0</v>
      </c>
      <c r="H646" s="8">
        <f t="shared" si="96"/>
        <v>0</v>
      </c>
      <c r="I646" s="14">
        <f t="shared" si="93"/>
        <v>0</v>
      </c>
      <c r="J646" s="8">
        <f t="shared" si="97"/>
        <v>0</v>
      </c>
      <c r="K646" s="14">
        <f t="shared" si="94"/>
        <v>0</v>
      </c>
      <c r="L646" s="8">
        <f t="shared" si="98"/>
        <v>0</v>
      </c>
      <c r="M646" s="14">
        <f t="shared" si="95"/>
        <v>0</v>
      </c>
    </row>
    <row r="647" spans="1:13" x14ac:dyDescent="0.25">
      <c r="A647" s="6" t="s">
        <v>22</v>
      </c>
      <c r="B647" s="6" t="s">
        <v>78</v>
      </c>
      <c r="C647" s="8">
        <v>1</v>
      </c>
      <c r="D647" s="8">
        <v>0</v>
      </c>
      <c r="E647" s="8">
        <v>0</v>
      </c>
      <c r="F647" s="8">
        <v>0</v>
      </c>
      <c r="H647" s="8">
        <f t="shared" si="96"/>
        <v>0</v>
      </c>
      <c r="I647" s="14">
        <f t="shared" si="93"/>
        <v>0</v>
      </c>
      <c r="J647" s="8">
        <f t="shared" si="97"/>
        <v>0</v>
      </c>
      <c r="K647" s="14">
        <f t="shared" si="94"/>
        <v>0</v>
      </c>
      <c r="L647" s="8">
        <f t="shared" si="98"/>
        <v>0</v>
      </c>
      <c r="M647" s="14">
        <f t="shared" si="95"/>
        <v>0</v>
      </c>
    </row>
    <row r="648" spans="1:13" x14ac:dyDescent="0.25">
      <c r="A648" s="6" t="s">
        <v>22</v>
      </c>
      <c r="B648" s="6" t="s">
        <v>79</v>
      </c>
      <c r="C648" s="8">
        <v>0</v>
      </c>
      <c r="D648" s="8">
        <v>0</v>
      </c>
      <c r="E648" s="8">
        <v>0</v>
      </c>
      <c r="F648" s="8">
        <v>0</v>
      </c>
      <c r="H648" s="8">
        <f t="shared" si="96"/>
        <v>0</v>
      </c>
      <c r="I648" s="14">
        <f t="shared" si="93"/>
        <v>0</v>
      </c>
      <c r="J648" s="8">
        <f t="shared" si="97"/>
        <v>0</v>
      </c>
      <c r="K648" s="14">
        <f t="shared" si="94"/>
        <v>0</v>
      </c>
      <c r="L648" s="8">
        <f t="shared" si="98"/>
        <v>0</v>
      </c>
      <c r="M648" s="14">
        <f t="shared" si="95"/>
        <v>0</v>
      </c>
    </row>
    <row r="649" spans="1:13" x14ac:dyDescent="0.25">
      <c r="A649" s="6" t="s">
        <v>22</v>
      </c>
      <c r="B649" s="6" t="s">
        <v>80</v>
      </c>
      <c r="C649" s="8">
        <v>0</v>
      </c>
      <c r="D649" s="8">
        <v>0</v>
      </c>
      <c r="E649" s="8">
        <v>0</v>
      </c>
      <c r="F649" s="8">
        <v>0</v>
      </c>
      <c r="H649" s="8">
        <f t="shared" si="96"/>
        <v>0</v>
      </c>
      <c r="I649" s="14">
        <f t="shared" si="93"/>
        <v>0</v>
      </c>
      <c r="J649" s="8">
        <f t="shared" si="97"/>
        <v>0</v>
      </c>
      <c r="K649" s="14">
        <f t="shared" si="94"/>
        <v>0</v>
      </c>
      <c r="L649" s="8">
        <f t="shared" si="98"/>
        <v>0</v>
      </c>
      <c r="M649" s="14">
        <f t="shared" si="95"/>
        <v>0</v>
      </c>
    </row>
    <row r="650" spans="1:13" x14ac:dyDescent="0.25">
      <c r="A650" s="18" t="s">
        <v>22</v>
      </c>
      <c r="B650" s="24" t="s">
        <v>85</v>
      </c>
      <c r="C650" s="8">
        <f>SUM(C592:C649)</f>
        <v>6450</v>
      </c>
      <c r="D650" s="20">
        <f>SUM(D592:D649)</f>
        <v>6089</v>
      </c>
      <c r="E650" s="20">
        <f>SUM(E592:E649)</f>
        <v>5045</v>
      </c>
      <c r="F650" s="20">
        <f>SUM(F592:F649)</f>
        <v>4269</v>
      </c>
      <c r="G650" s="19"/>
      <c r="H650" s="23">
        <f t="shared" si="96"/>
        <v>-1044</v>
      </c>
      <c r="I650" s="21">
        <f t="shared" si="93"/>
        <v>-0.17145672524224009</v>
      </c>
      <c r="J650" s="23">
        <f t="shared" si="97"/>
        <v>-776</v>
      </c>
      <c r="K650" s="21">
        <f t="shared" si="94"/>
        <v>-0.15381565906838454</v>
      </c>
      <c r="L650" s="23">
        <f t="shared" si="98"/>
        <v>-1820</v>
      </c>
      <c r="M650" s="21">
        <f t="shared" si="95"/>
        <v>-0.29889965511578254</v>
      </c>
    </row>
    <row r="651" spans="1:13" x14ac:dyDescent="0.25">
      <c r="C651" s="8"/>
      <c r="D651" s="8"/>
      <c r="E651" s="8"/>
      <c r="F651" s="8"/>
    </row>
    <row r="652" spans="1:13" x14ac:dyDescent="0.25">
      <c r="C652" s="8"/>
      <c r="D652" s="8"/>
      <c r="E652" s="8"/>
      <c r="F652" s="8"/>
    </row>
    <row r="653" spans="1:13" x14ac:dyDescent="0.25">
      <c r="C653" s="8"/>
      <c r="D653" s="8"/>
      <c r="E653" s="8"/>
      <c r="F653" s="8"/>
    </row>
    <row r="654" spans="1:13" x14ac:dyDescent="0.25">
      <c r="C654" s="8"/>
      <c r="D654" s="8"/>
      <c r="E654" s="8"/>
      <c r="F654" s="8"/>
    </row>
    <row r="655" spans="1:13" x14ac:dyDescent="0.25">
      <c r="C655" s="8"/>
      <c r="D655" s="8"/>
      <c r="E655" s="8"/>
      <c r="F655" s="8"/>
    </row>
    <row r="656" spans="1:13" x14ac:dyDescent="0.25">
      <c r="C656" s="8"/>
      <c r="D656" s="8"/>
      <c r="E656" s="8"/>
      <c r="F656" s="8"/>
    </row>
    <row r="657" spans="3:6" x14ac:dyDescent="0.25">
      <c r="C657" s="8"/>
      <c r="D657" s="8"/>
      <c r="E657" s="8"/>
      <c r="F657" s="8"/>
    </row>
    <row r="658" spans="3:6" x14ac:dyDescent="0.25">
      <c r="C658" s="8"/>
      <c r="D658" s="8"/>
      <c r="E658" s="8"/>
      <c r="F658" s="8"/>
    </row>
    <row r="659" spans="3:6" x14ac:dyDescent="0.25">
      <c r="C659" s="8"/>
      <c r="D659" s="8"/>
      <c r="E659" s="8"/>
      <c r="F659" s="8"/>
    </row>
    <row r="660" spans="3:6" x14ac:dyDescent="0.25">
      <c r="C660" s="8"/>
      <c r="D660" s="8"/>
      <c r="E660" s="8"/>
      <c r="F660" s="8"/>
    </row>
    <row r="661" spans="3:6" x14ac:dyDescent="0.25">
      <c r="C661" s="8"/>
      <c r="D661" s="8"/>
      <c r="E661" s="8"/>
      <c r="F661" s="8"/>
    </row>
    <row r="662" spans="3:6" x14ac:dyDescent="0.25">
      <c r="C662" s="8"/>
      <c r="D662" s="8"/>
      <c r="E662" s="8"/>
      <c r="F662" s="8"/>
    </row>
    <row r="663" spans="3:6" x14ac:dyDescent="0.25">
      <c r="C663" s="8"/>
      <c r="D663" s="8"/>
      <c r="E663" s="8"/>
      <c r="F663" s="8"/>
    </row>
    <row r="664" spans="3:6" x14ac:dyDescent="0.25">
      <c r="C664" s="8"/>
      <c r="D664" s="8"/>
      <c r="E664" s="8"/>
      <c r="F664" s="8"/>
    </row>
    <row r="665" spans="3:6" x14ac:dyDescent="0.25">
      <c r="C665" s="8"/>
      <c r="D665" s="8"/>
      <c r="E665" s="8"/>
      <c r="F665" s="8"/>
    </row>
    <row r="666" spans="3:6" x14ac:dyDescent="0.25">
      <c r="C666" s="8"/>
      <c r="D666" s="8"/>
      <c r="E666" s="8"/>
      <c r="F666" s="8"/>
    </row>
    <row r="667" spans="3:6" x14ac:dyDescent="0.25">
      <c r="D667" s="8"/>
      <c r="E667" s="8"/>
      <c r="F667" s="8"/>
    </row>
    <row r="668" spans="3:6" x14ac:dyDescent="0.25">
      <c r="D668" s="8"/>
      <c r="E668" s="8"/>
      <c r="F668" s="8"/>
    </row>
    <row r="669" spans="3:6" x14ac:dyDescent="0.25">
      <c r="D669" s="8"/>
      <c r="E669" s="8"/>
      <c r="F669" s="8"/>
    </row>
    <row r="670" spans="3:6" x14ac:dyDescent="0.25">
      <c r="D670" s="8"/>
      <c r="E670" s="8"/>
      <c r="F670" s="8"/>
    </row>
    <row r="671" spans="3:6" x14ac:dyDescent="0.25">
      <c r="D671" s="8"/>
      <c r="E671" s="8"/>
      <c r="F671" s="8"/>
    </row>
    <row r="672" spans="3:6" x14ac:dyDescent="0.25">
      <c r="D672" s="8"/>
      <c r="E672" s="8"/>
      <c r="F672" s="8"/>
    </row>
    <row r="673" spans="4:6" x14ac:dyDescent="0.25">
      <c r="D673" s="8"/>
      <c r="E673" s="8"/>
      <c r="F673" s="8"/>
    </row>
    <row r="674" spans="4:6" x14ac:dyDescent="0.25">
      <c r="D674" s="8"/>
      <c r="E674" s="8"/>
      <c r="F674" s="8"/>
    </row>
    <row r="675" spans="4:6" x14ac:dyDescent="0.25">
      <c r="D675" s="8"/>
      <c r="E675" s="8"/>
      <c r="F675" s="8"/>
    </row>
    <row r="676" spans="4:6" x14ac:dyDescent="0.25">
      <c r="D676" s="8"/>
      <c r="E676" s="8"/>
      <c r="F676" s="8"/>
    </row>
    <row r="677" spans="4:6" x14ac:dyDescent="0.25">
      <c r="D677" s="8"/>
      <c r="E677" s="8"/>
      <c r="F677" s="8"/>
    </row>
    <row r="678" spans="4:6" x14ac:dyDescent="0.25">
      <c r="D678" s="8"/>
      <c r="E678" s="8"/>
      <c r="F678" s="8"/>
    </row>
    <row r="679" spans="4:6" x14ac:dyDescent="0.25">
      <c r="D679" s="8"/>
      <c r="E679" s="8"/>
      <c r="F679" s="8"/>
    </row>
    <row r="680" spans="4:6" x14ac:dyDescent="0.25">
      <c r="D680" s="8"/>
      <c r="E680" s="8"/>
      <c r="F680" s="8"/>
    </row>
    <row r="681" spans="4:6" x14ac:dyDescent="0.25">
      <c r="D681" s="8"/>
      <c r="E681" s="8"/>
      <c r="F681" s="8"/>
    </row>
    <row r="682" spans="4:6" x14ac:dyDescent="0.25">
      <c r="D682" s="8"/>
      <c r="E682" s="8"/>
      <c r="F682" s="8"/>
    </row>
    <row r="683" spans="4:6" x14ac:dyDescent="0.25">
      <c r="D683" s="8"/>
      <c r="E683" s="8"/>
      <c r="F683" s="8"/>
    </row>
    <row r="684" spans="4:6" x14ac:dyDescent="0.25">
      <c r="D684" s="8"/>
      <c r="E684" s="8"/>
      <c r="F684" s="8"/>
    </row>
    <row r="685" spans="4:6" x14ac:dyDescent="0.25">
      <c r="D685" s="8"/>
      <c r="E685" s="8"/>
      <c r="F685" s="8"/>
    </row>
    <row r="686" spans="4:6" x14ac:dyDescent="0.25">
      <c r="D686" s="8"/>
      <c r="E686" s="8"/>
      <c r="F686" s="8"/>
    </row>
    <row r="687" spans="4:6" x14ac:dyDescent="0.25">
      <c r="D687" s="8"/>
      <c r="E687" s="8"/>
      <c r="F687" s="8"/>
    </row>
    <row r="688" spans="4:6" x14ac:dyDescent="0.25">
      <c r="D688" s="8"/>
      <c r="E688" s="8"/>
      <c r="F688" s="8"/>
    </row>
    <row r="689" spans="4:6" x14ac:dyDescent="0.25">
      <c r="D689" s="8"/>
      <c r="E689" s="8"/>
      <c r="F689" s="8"/>
    </row>
    <row r="690" spans="4:6" x14ac:dyDescent="0.25">
      <c r="D690" s="8"/>
      <c r="E690" s="8"/>
      <c r="F690" s="8"/>
    </row>
    <row r="691" spans="4:6" x14ac:dyDescent="0.25">
      <c r="D691" s="8"/>
      <c r="E691" s="8"/>
      <c r="F691" s="8"/>
    </row>
    <row r="692" spans="4:6" x14ac:dyDescent="0.25">
      <c r="D692" s="8"/>
      <c r="E692" s="8"/>
      <c r="F692" s="8"/>
    </row>
    <row r="693" spans="4:6" x14ac:dyDescent="0.25">
      <c r="D693" s="8"/>
      <c r="E693" s="8"/>
      <c r="F693" s="8"/>
    </row>
    <row r="694" spans="4:6" x14ac:dyDescent="0.25">
      <c r="D694" s="8"/>
      <c r="E694" s="8"/>
      <c r="F694" s="8"/>
    </row>
    <row r="695" spans="4:6" x14ac:dyDescent="0.25">
      <c r="D695" s="8"/>
      <c r="E695" s="8"/>
      <c r="F695" s="8"/>
    </row>
    <row r="696" spans="4:6" x14ac:dyDescent="0.25">
      <c r="D696" s="8"/>
      <c r="E696" s="8"/>
      <c r="F696" s="8"/>
    </row>
    <row r="697" spans="4:6" x14ac:dyDescent="0.25">
      <c r="D697" s="8"/>
      <c r="E697" s="8"/>
      <c r="F697" s="8"/>
    </row>
    <row r="698" spans="4:6" x14ac:dyDescent="0.25">
      <c r="D698" s="8"/>
      <c r="E698" s="8"/>
      <c r="F698" s="8"/>
    </row>
    <row r="699" spans="4:6" x14ac:dyDescent="0.25">
      <c r="D699" s="8"/>
      <c r="E699" s="8"/>
      <c r="F699" s="8"/>
    </row>
    <row r="700" spans="4:6" x14ac:dyDescent="0.25">
      <c r="D700" s="8"/>
      <c r="E700" s="8"/>
      <c r="F700" s="8"/>
    </row>
    <row r="701" spans="4:6" x14ac:dyDescent="0.25">
      <c r="D701" s="8"/>
      <c r="E701" s="8"/>
      <c r="F701" s="8"/>
    </row>
    <row r="702" spans="4:6" x14ac:dyDescent="0.25">
      <c r="D702" s="8"/>
      <c r="E702" s="8"/>
      <c r="F702" s="8"/>
    </row>
    <row r="703" spans="4:6" x14ac:dyDescent="0.25">
      <c r="D703" s="8"/>
      <c r="E703" s="8"/>
      <c r="F703" s="8"/>
    </row>
    <row r="704" spans="4:6" x14ac:dyDescent="0.25">
      <c r="D704" s="8"/>
      <c r="E704" s="8"/>
      <c r="F704" s="8"/>
    </row>
    <row r="705" spans="4:6" x14ac:dyDescent="0.25">
      <c r="D705" s="8"/>
      <c r="E705" s="8"/>
      <c r="F705" s="8"/>
    </row>
    <row r="706" spans="4:6" x14ac:dyDescent="0.25">
      <c r="D706" s="8"/>
      <c r="E706" s="8"/>
      <c r="F706" s="8"/>
    </row>
    <row r="707" spans="4:6" x14ac:dyDescent="0.25">
      <c r="D707" s="8"/>
      <c r="E707" s="8"/>
      <c r="F707" s="8"/>
    </row>
    <row r="708" spans="4:6" x14ac:dyDescent="0.25">
      <c r="D708" s="8"/>
      <c r="E708" s="8"/>
      <c r="F708" s="8"/>
    </row>
    <row r="709" spans="4:6" x14ac:dyDescent="0.25">
      <c r="D709" s="8"/>
      <c r="E709" s="8"/>
      <c r="F709" s="8"/>
    </row>
  </sheetData>
  <mergeCells count="3">
    <mergeCell ref="H1:I1"/>
    <mergeCell ref="J1:K1"/>
    <mergeCell ref="L1:M1"/>
  </mergeCells>
  <conditionalFormatting sqref="B3:C945">
    <cfRule type="cellIs" dxfId="198" priority="427" operator="equal">
      <formula>#REF!</formula>
    </cfRule>
  </conditionalFormatting>
  <conditionalFormatting sqref="I3:I60">
    <cfRule type="cellIs" dxfId="197" priority="424" operator="lessThan">
      <formula>-0.2</formula>
    </cfRule>
    <cfRule type="cellIs" dxfId="196" priority="425" operator="between">
      <formula>-0.1</formula>
      <formula>-0.1999</formula>
    </cfRule>
  </conditionalFormatting>
  <conditionalFormatting sqref="I3:I60">
    <cfRule type="cellIs" dxfId="195" priority="421" operator="greaterThan">
      <formula>0.2</formula>
    </cfRule>
    <cfRule type="cellIs" dxfId="194" priority="422" operator="between">
      <formula>0.1</formula>
      <formula>0.1999</formula>
    </cfRule>
    <cfRule type="cellIs" dxfId="193" priority="423" operator="greaterThan">
      <formula>0</formula>
    </cfRule>
    <cfRule type="cellIs" dxfId="192" priority="426" operator="lessThan">
      <formula>0</formula>
    </cfRule>
  </conditionalFormatting>
  <conditionalFormatting sqref="K3:K60">
    <cfRule type="cellIs" dxfId="191" priority="412" operator="lessThan">
      <formula>-0.2</formula>
    </cfRule>
    <cfRule type="cellIs" dxfId="190" priority="413" operator="between">
      <formula>-0.1</formula>
      <formula>-0.1999</formula>
    </cfRule>
  </conditionalFormatting>
  <conditionalFormatting sqref="K3:K60">
    <cfRule type="cellIs" dxfId="189" priority="409" operator="greaterThan">
      <formula>0.2</formula>
    </cfRule>
    <cfRule type="cellIs" dxfId="188" priority="410" operator="between">
      <formula>0.1</formula>
      <formula>0.1999</formula>
    </cfRule>
    <cfRule type="cellIs" dxfId="187" priority="411" operator="greaterThan">
      <formula>0</formula>
    </cfRule>
    <cfRule type="cellIs" dxfId="186" priority="414" operator="lessThan">
      <formula>0</formula>
    </cfRule>
  </conditionalFormatting>
  <conditionalFormatting sqref="M3:M60">
    <cfRule type="cellIs" dxfId="185" priority="400" operator="lessThan">
      <formula>-0.2</formula>
    </cfRule>
    <cfRule type="cellIs" dxfId="184" priority="401" operator="between">
      <formula>-0.1</formula>
      <formula>-0.1999</formula>
    </cfRule>
  </conditionalFormatting>
  <conditionalFormatting sqref="M3:M60">
    <cfRule type="cellIs" dxfId="183" priority="397" operator="greaterThan">
      <formula>0.2</formula>
    </cfRule>
    <cfRule type="cellIs" dxfId="182" priority="398" operator="between">
      <formula>0.1</formula>
      <formula>0.1999</formula>
    </cfRule>
    <cfRule type="cellIs" dxfId="181" priority="399" operator="greaterThan">
      <formula>0</formula>
    </cfRule>
    <cfRule type="cellIs" dxfId="180" priority="402" operator="lessThan">
      <formula>0</formula>
    </cfRule>
  </conditionalFormatting>
  <conditionalFormatting sqref="I62:I119">
    <cfRule type="cellIs" dxfId="179" priority="178" operator="lessThan">
      <formula>-0.2</formula>
    </cfRule>
    <cfRule type="cellIs" dxfId="178" priority="179" operator="between">
      <formula>-0.1</formula>
      <formula>-0.1999</formula>
    </cfRule>
  </conditionalFormatting>
  <conditionalFormatting sqref="I62:I119">
    <cfRule type="cellIs" dxfId="177" priority="175" operator="greaterThan">
      <formula>0.2</formula>
    </cfRule>
    <cfRule type="cellIs" dxfId="176" priority="176" operator="between">
      <formula>0.1</formula>
      <formula>0.1999</formula>
    </cfRule>
    <cfRule type="cellIs" dxfId="175" priority="177" operator="greaterThan">
      <formula>0</formula>
    </cfRule>
    <cfRule type="cellIs" dxfId="174" priority="180" operator="lessThan">
      <formula>0</formula>
    </cfRule>
  </conditionalFormatting>
  <conditionalFormatting sqref="K62:K119">
    <cfRule type="cellIs" dxfId="173" priority="172" operator="lessThan">
      <formula>-0.2</formula>
    </cfRule>
    <cfRule type="cellIs" dxfId="172" priority="173" operator="between">
      <formula>-0.1</formula>
      <formula>-0.1999</formula>
    </cfRule>
  </conditionalFormatting>
  <conditionalFormatting sqref="K62:K119">
    <cfRule type="cellIs" dxfId="171" priority="169" operator="greaterThan">
      <formula>0.2</formula>
    </cfRule>
    <cfRule type="cellIs" dxfId="170" priority="170" operator="between">
      <formula>0.1</formula>
      <formula>0.1999</formula>
    </cfRule>
    <cfRule type="cellIs" dxfId="169" priority="171" operator="greaterThan">
      <formula>0</formula>
    </cfRule>
    <cfRule type="cellIs" dxfId="168" priority="174" operator="lessThan">
      <formula>0</formula>
    </cfRule>
  </conditionalFormatting>
  <conditionalFormatting sqref="M121:M178">
    <cfRule type="cellIs" dxfId="167" priority="148" operator="lessThan">
      <formula>-0.2</formula>
    </cfRule>
    <cfRule type="cellIs" dxfId="166" priority="149" operator="between">
      <formula>-0.1</formula>
      <formula>-0.1999</formula>
    </cfRule>
  </conditionalFormatting>
  <conditionalFormatting sqref="M121:M178">
    <cfRule type="cellIs" dxfId="165" priority="145" operator="greaterThan">
      <formula>0.2</formula>
    </cfRule>
    <cfRule type="cellIs" dxfId="164" priority="146" operator="between">
      <formula>0.1</formula>
      <formula>0.1999</formula>
    </cfRule>
    <cfRule type="cellIs" dxfId="163" priority="147" operator="greaterThan">
      <formula>0</formula>
    </cfRule>
    <cfRule type="cellIs" dxfId="162" priority="150" operator="lessThan">
      <formula>0</formula>
    </cfRule>
  </conditionalFormatting>
  <conditionalFormatting sqref="I180:I237">
    <cfRule type="cellIs" dxfId="161" priority="142" operator="lessThan">
      <formula>-0.2</formula>
    </cfRule>
    <cfRule type="cellIs" dxfId="160" priority="143" operator="between">
      <formula>-0.1</formula>
      <formula>-0.1999</formula>
    </cfRule>
  </conditionalFormatting>
  <conditionalFormatting sqref="I180:I237">
    <cfRule type="cellIs" dxfId="159" priority="139" operator="greaterThan">
      <formula>0.2</formula>
    </cfRule>
    <cfRule type="cellIs" dxfId="158" priority="140" operator="between">
      <formula>0.1</formula>
      <formula>0.1999</formula>
    </cfRule>
    <cfRule type="cellIs" dxfId="157" priority="141" operator="greaterThan">
      <formula>0</formula>
    </cfRule>
    <cfRule type="cellIs" dxfId="156" priority="144" operator="lessThan">
      <formula>0</formula>
    </cfRule>
  </conditionalFormatting>
  <conditionalFormatting sqref="M62:M119">
    <cfRule type="cellIs" dxfId="155" priority="166" operator="lessThan">
      <formula>-0.2</formula>
    </cfRule>
    <cfRule type="cellIs" dxfId="154" priority="167" operator="between">
      <formula>-0.1</formula>
      <formula>-0.1999</formula>
    </cfRule>
  </conditionalFormatting>
  <conditionalFormatting sqref="M62:M119">
    <cfRule type="cellIs" dxfId="153" priority="163" operator="greaterThan">
      <formula>0.2</formula>
    </cfRule>
    <cfRule type="cellIs" dxfId="152" priority="164" operator="between">
      <formula>0.1</formula>
      <formula>0.1999</formula>
    </cfRule>
    <cfRule type="cellIs" dxfId="151" priority="165" operator="greaterThan">
      <formula>0</formula>
    </cfRule>
    <cfRule type="cellIs" dxfId="150" priority="168" operator="lessThan">
      <formula>0</formula>
    </cfRule>
  </conditionalFormatting>
  <conditionalFormatting sqref="I121:I178">
    <cfRule type="cellIs" dxfId="149" priority="160" operator="lessThan">
      <formula>-0.2</formula>
    </cfRule>
    <cfRule type="cellIs" dxfId="148" priority="161" operator="between">
      <formula>-0.1</formula>
      <formula>-0.1999</formula>
    </cfRule>
  </conditionalFormatting>
  <conditionalFormatting sqref="I121:I178">
    <cfRule type="cellIs" dxfId="147" priority="157" operator="greaterThan">
      <formula>0.2</formula>
    </cfRule>
    <cfRule type="cellIs" dxfId="146" priority="158" operator="between">
      <formula>0.1</formula>
      <formula>0.1999</formula>
    </cfRule>
    <cfRule type="cellIs" dxfId="145" priority="159" operator="greaterThan">
      <formula>0</formula>
    </cfRule>
    <cfRule type="cellIs" dxfId="144" priority="162" operator="lessThan">
      <formula>0</formula>
    </cfRule>
  </conditionalFormatting>
  <conditionalFormatting sqref="K239:K296">
    <cfRule type="cellIs" dxfId="143" priority="118" operator="lessThan">
      <formula>-0.2</formula>
    </cfRule>
    <cfRule type="cellIs" dxfId="142" priority="119" operator="between">
      <formula>-0.1</formula>
      <formula>-0.1999</formula>
    </cfRule>
  </conditionalFormatting>
  <conditionalFormatting sqref="K239:K296">
    <cfRule type="cellIs" dxfId="141" priority="115" operator="greaterThan">
      <formula>0.2</formula>
    </cfRule>
    <cfRule type="cellIs" dxfId="140" priority="116" operator="between">
      <formula>0.1</formula>
      <formula>0.1999</formula>
    </cfRule>
    <cfRule type="cellIs" dxfId="139" priority="117" operator="greaterThan">
      <formula>0</formula>
    </cfRule>
    <cfRule type="cellIs" dxfId="138" priority="120" operator="lessThan">
      <formula>0</formula>
    </cfRule>
  </conditionalFormatting>
  <conditionalFormatting sqref="M239:M296">
    <cfRule type="cellIs" dxfId="137" priority="112" operator="lessThan">
      <formula>-0.2</formula>
    </cfRule>
    <cfRule type="cellIs" dxfId="136" priority="113" operator="between">
      <formula>-0.1</formula>
      <formula>-0.1999</formula>
    </cfRule>
  </conditionalFormatting>
  <conditionalFormatting sqref="M239:M296">
    <cfRule type="cellIs" dxfId="135" priority="109" operator="greaterThan">
      <formula>0.2</formula>
    </cfRule>
    <cfRule type="cellIs" dxfId="134" priority="110" operator="between">
      <formula>0.1</formula>
      <formula>0.1999</formula>
    </cfRule>
    <cfRule type="cellIs" dxfId="133" priority="111" operator="greaterThan">
      <formula>0</formula>
    </cfRule>
    <cfRule type="cellIs" dxfId="132" priority="114" operator="lessThan">
      <formula>0</formula>
    </cfRule>
  </conditionalFormatting>
  <conditionalFormatting sqref="K121:K178">
    <cfRule type="cellIs" dxfId="131" priority="154" operator="lessThan">
      <formula>-0.2</formula>
    </cfRule>
    <cfRule type="cellIs" dxfId="130" priority="155" operator="between">
      <formula>-0.1</formula>
      <formula>-0.1999</formula>
    </cfRule>
  </conditionalFormatting>
  <conditionalFormatting sqref="K121:K178">
    <cfRule type="cellIs" dxfId="129" priority="151" operator="greaterThan">
      <formula>0.2</formula>
    </cfRule>
    <cfRule type="cellIs" dxfId="128" priority="152" operator="between">
      <formula>0.1</formula>
      <formula>0.1999</formula>
    </cfRule>
    <cfRule type="cellIs" dxfId="127" priority="153" operator="greaterThan">
      <formula>0</formula>
    </cfRule>
    <cfRule type="cellIs" dxfId="126" priority="156" operator="lessThan">
      <formula>0</formula>
    </cfRule>
  </conditionalFormatting>
  <conditionalFormatting sqref="I357:I414">
    <cfRule type="cellIs" dxfId="125" priority="88" operator="lessThan">
      <formula>-0.2</formula>
    </cfRule>
    <cfRule type="cellIs" dxfId="124" priority="89" operator="between">
      <formula>-0.1</formula>
      <formula>-0.1999</formula>
    </cfRule>
  </conditionalFormatting>
  <conditionalFormatting sqref="I357:I414">
    <cfRule type="cellIs" dxfId="123" priority="85" operator="greaterThan">
      <formula>0.2</formula>
    </cfRule>
    <cfRule type="cellIs" dxfId="122" priority="86" operator="between">
      <formula>0.1</formula>
      <formula>0.1999</formula>
    </cfRule>
    <cfRule type="cellIs" dxfId="121" priority="87" operator="greaterThan">
      <formula>0</formula>
    </cfRule>
    <cfRule type="cellIs" dxfId="120" priority="90" operator="lessThan">
      <formula>0</formula>
    </cfRule>
  </conditionalFormatting>
  <conditionalFormatting sqref="K357:K414">
    <cfRule type="cellIs" dxfId="119" priority="82" operator="lessThan">
      <formula>-0.2</formula>
    </cfRule>
    <cfRule type="cellIs" dxfId="118" priority="83" operator="between">
      <formula>-0.1</formula>
      <formula>-0.1999</formula>
    </cfRule>
  </conditionalFormatting>
  <conditionalFormatting sqref="K357:K414">
    <cfRule type="cellIs" dxfId="117" priority="79" operator="greaterThan">
      <formula>0.2</formula>
    </cfRule>
    <cfRule type="cellIs" dxfId="116" priority="80" operator="between">
      <formula>0.1</formula>
      <formula>0.1999</formula>
    </cfRule>
    <cfRule type="cellIs" dxfId="115" priority="81" operator="greaterThan">
      <formula>0</formula>
    </cfRule>
    <cfRule type="cellIs" dxfId="114" priority="84" operator="lessThan">
      <formula>0</formula>
    </cfRule>
  </conditionalFormatting>
  <conditionalFormatting sqref="K180:K237">
    <cfRule type="cellIs" dxfId="113" priority="136" operator="lessThan">
      <formula>-0.2</formula>
    </cfRule>
    <cfRule type="cellIs" dxfId="112" priority="137" operator="between">
      <formula>-0.1</formula>
      <formula>-0.1999</formula>
    </cfRule>
  </conditionalFormatting>
  <conditionalFormatting sqref="K180:K237">
    <cfRule type="cellIs" dxfId="111" priority="133" operator="greaterThan">
      <formula>0.2</formula>
    </cfRule>
    <cfRule type="cellIs" dxfId="110" priority="134" operator="between">
      <formula>0.1</formula>
      <formula>0.1999</formula>
    </cfRule>
    <cfRule type="cellIs" dxfId="109" priority="135" operator="greaterThan">
      <formula>0</formula>
    </cfRule>
    <cfRule type="cellIs" dxfId="108" priority="138" operator="lessThan">
      <formula>0</formula>
    </cfRule>
  </conditionalFormatting>
  <conditionalFormatting sqref="M180:M237">
    <cfRule type="cellIs" dxfId="107" priority="130" operator="lessThan">
      <formula>-0.2</formula>
    </cfRule>
    <cfRule type="cellIs" dxfId="106" priority="131" operator="between">
      <formula>-0.1</formula>
      <formula>-0.1999</formula>
    </cfRule>
  </conditionalFormatting>
  <conditionalFormatting sqref="M180:M237">
    <cfRule type="cellIs" dxfId="105" priority="127" operator="greaterThan">
      <formula>0.2</formula>
    </cfRule>
    <cfRule type="cellIs" dxfId="104" priority="128" operator="between">
      <formula>0.1</formula>
      <formula>0.1999</formula>
    </cfRule>
    <cfRule type="cellIs" dxfId="103" priority="129" operator="greaterThan">
      <formula>0</formula>
    </cfRule>
    <cfRule type="cellIs" dxfId="102" priority="132" operator="lessThan">
      <formula>0</formula>
    </cfRule>
  </conditionalFormatting>
  <conditionalFormatting sqref="I239:I296">
    <cfRule type="cellIs" dxfId="101" priority="124" operator="lessThan">
      <formula>-0.2</formula>
    </cfRule>
    <cfRule type="cellIs" dxfId="100" priority="125" operator="between">
      <formula>-0.1</formula>
      <formula>-0.1999</formula>
    </cfRule>
  </conditionalFormatting>
  <conditionalFormatting sqref="I239:I296">
    <cfRule type="cellIs" dxfId="99" priority="121" operator="greaterThan">
      <formula>0.2</formula>
    </cfRule>
    <cfRule type="cellIs" dxfId="98" priority="122" operator="between">
      <formula>0.1</formula>
      <formula>0.1999</formula>
    </cfRule>
    <cfRule type="cellIs" dxfId="97" priority="123" operator="greaterThan">
      <formula>0</formula>
    </cfRule>
    <cfRule type="cellIs" dxfId="96" priority="126" operator="lessThan">
      <formula>0</formula>
    </cfRule>
  </conditionalFormatting>
  <conditionalFormatting sqref="M416:M473">
    <cfRule type="cellIs" dxfId="95" priority="58" operator="lessThan">
      <formula>-0.2</formula>
    </cfRule>
    <cfRule type="cellIs" dxfId="94" priority="59" operator="between">
      <formula>-0.1</formula>
      <formula>-0.1999</formula>
    </cfRule>
  </conditionalFormatting>
  <conditionalFormatting sqref="M416:M473">
    <cfRule type="cellIs" dxfId="93" priority="55" operator="greaterThan">
      <formula>0.2</formula>
    </cfRule>
    <cfRule type="cellIs" dxfId="92" priority="56" operator="between">
      <formula>0.1</formula>
      <formula>0.1999</formula>
    </cfRule>
    <cfRule type="cellIs" dxfId="91" priority="57" operator="greaterThan">
      <formula>0</formula>
    </cfRule>
    <cfRule type="cellIs" dxfId="90" priority="60" operator="lessThan">
      <formula>0</formula>
    </cfRule>
  </conditionalFormatting>
  <conditionalFormatting sqref="I475:I532">
    <cfRule type="cellIs" dxfId="89" priority="52" operator="lessThan">
      <formula>-0.2</formula>
    </cfRule>
    <cfRule type="cellIs" dxfId="88" priority="53" operator="between">
      <formula>-0.1</formula>
      <formula>-0.1999</formula>
    </cfRule>
  </conditionalFormatting>
  <conditionalFormatting sqref="I475:I532">
    <cfRule type="cellIs" dxfId="87" priority="49" operator="greaterThan">
      <formula>0.2</formula>
    </cfRule>
    <cfRule type="cellIs" dxfId="86" priority="50" operator="between">
      <formula>0.1</formula>
      <formula>0.1999</formula>
    </cfRule>
    <cfRule type="cellIs" dxfId="85" priority="51" operator="greaterThan">
      <formula>0</formula>
    </cfRule>
    <cfRule type="cellIs" dxfId="84" priority="54" operator="lessThan">
      <formula>0</formula>
    </cfRule>
  </conditionalFormatting>
  <conditionalFormatting sqref="I298:I355">
    <cfRule type="cellIs" dxfId="83" priority="106" operator="lessThan">
      <formula>-0.2</formula>
    </cfRule>
    <cfRule type="cellIs" dxfId="82" priority="107" operator="between">
      <formula>-0.1</formula>
      <formula>-0.1999</formula>
    </cfRule>
  </conditionalFormatting>
  <conditionalFormatting sqref="I298:I355">
    <cfRule type="cellIs" dxfId="81" priority="103" operator="greaterThan">
      <formula>0.2</formula>
    </cfRule>
    <cfRule type="cellIs" dxfId="80" priority="104" operator="between">
      <formula>0.1</formula>
      <formula>0.1999</formula>
    </cfRule>
    <cfRule type="cellIs" dxfId="79" priority="105" operator="greaterThan">
      <formula>0</formula>
    </cfRule>
    <cfRule type="cellIs" dxfId="78" priority="108" operator="lessThan">
      <formula>0</formula>
    </cfRule>
  </conditionalFormatting>
  <conditionalFormatting sqref="K534:K591">
    <cfRule type="cellIs" dxfId="77" priority="28" operator="lessThan">
      <formula>-0.2</formula>
    </cfRule>
    <cfRule type="cellIs" dxfId="76" priority="29" operator="between">
      <formula>-0.1</formula>
      <formula>-0.1999</formula>
    </cfRule>
  </conditionalFormatting>
  <conditionalFormatting sqref="K534:K591">
    <cfRule type="cellIs" dxfId="75" priority="25" operator="greaterThan">
      <formula>0.2</formula>
    </cfRule>
    <cfRule type="cellIs" dxfId="74" priority="26" operator="between">
      <formula>0.1</formula>
      <formula>0.1999</formula>
    </cfRule>
    <cfRule type="cellIs" dxfId="73" priority="27" operator="greaterThan">
      <formula>0</formula>
    </cfRule>
    <cfRule type="cellIs" dxfId="72" priority="30" operator="lessThan">
      <formula>0</formula>
    </cfRule>
  </conditionalFormatting>
  <conditionalFormatting sqref="M475:M532">
    <cfRule type="cellIs" dxfId="71" priority="40" operator="lessThan">
      <formula>-0.2</formula>
    </cfRule>
    <cfRule type="cellIs" dxfId="70" priority="41" operator="between">
      <formula>-0.1</formula>
      <formula>-0.1999</formula>
    </cfRule>
  </conditionalFormatting>
  <conditionalFormatting sqref="M475:M532">
    <cfRule type="cellIs" dxfId="69" priority="37" operator="greaterThan">
      <formula>0.2</formula>
    </cfRule>
    <cfRule type="cellIs" dxfId="68" priority="38" operator="between">
      <formula>0.1</formula>
      <formula>0.1999</formula>
    </cfRule>
    <cfRule type="cellIs" dxfId="67" priority="39" operator="greaterThan">
      <formula>0</formula>
    </cfRule>
    <cfRule type="cellIs" dxfId="66" priority="42" operator="lessThan">
      <formula>0</formula>
    </cfRule>
  </conditionalFormatting>
  <conditionalFormatting sqref="K416:K473">
    <cfRule type="cellIs" dxfId="65" priority="64" operator="lessThan">
      <formula>-0.2</formula>
    </cfRule>
    <cfRule type="cellIs" dxfId="64" priority="65" operator="between">
      <formula>-0.1</formula>
      <formula>-0.1999</formula>
    </cfRule>
  </conditionalFormatting>
  <conditionalFormatting sqref="K416:K473">
    <cfRule type="cellIs" dxfId="63" priority="61" operator="greaterThan">
      <formula>0.2</formula>
    </cfRule>
    <cfRule type="cellIs" dxfId="62" priority="62" operator="between">
      <formula>0.1</formula>
      <formula>0.1999</formula>
    </cfRule>
    <cfRule type="cellIs" dxfId="61" priority="63" operator="greaterThan">
      <formula>0</formula>
    </cfRule>
    <cfRule type="cellIs" dxfId="60" priority="66" operator="lessThan">
      <formula>0</formula>
    </cfRule>
  </conditionalFormatting>
  <conditionalFormatting sqref="M357:M414">
    <cfRule type="cellIs" dxfId="59" priority="76" operator="lessThan">
      <formula>-0.2</formula>
    </cfRule>
    <cfRule type="cellIs" dxfId="58" priority="77" operator="between">
      <formula>-0.1</formula>
      <formula>-0.1999</formula>
    </cfRule>
  </conditionalFormatting>
  <conditionalFormatting sqref="M357:M414">
    <cfRule type="cellIs" dxfId="57" priority="73" operator="greaterThan">
      <formula>0.2</formula>
    </cfRule>
    <cfRule type="cellIs" dxfId="56" priority="74" operator="between">
      <formula>0.1</formula>
      <formula>0.1999</formula>
    </cfRule>
    <cfRule type="cellIs" dxfId="55" priority="75" operator="greaterThan">
      <formula>0</formula>
    </cfRule>
    <cfRule type="cellIs" dxfId="54" priority="78" operator="lessThan">
      <formula>0</formula>
    </cfRule>
  </conditionalFormatting>
  <conditionalFormatting sqref="K298:K355">
    <cfRule type="cellIs" dxfId="53" priority="100" operator="lessThan">
      <formula>-0.2</formula>
    </cfRule>
    <cfRule type="cellIs" dxfId="52" priority="101" operator="between">
      <formula>-0.1</formula>
      <formula>-0.1999</formula>
    </cfRule>
  </conditionalFormatting>
  <conditionalFormatting sqref="K298:K355">
    <cfRule type="cellIs" dxfId="51" priority="97" operator="greaterThan">
      <formula>0.2</formula>
    </cfRule>
    <cfRule type="cellIs" dxfId="50" priority="98" operator="between">
      <formula>0.1</formula>
      <formula>0.1999</formula>
    </cfRule>
    <cfRule type="cellIs" dxfId="49" priority="99" operator="greaterThan">
      <formula>0</formula>
    </cfRule>
    <cfRule type="cellIs" dxfId="48" priority="102" operator="lessThan">
      <formula>0</formula>
    </cfRule>
  </conditionalFormatting>
  <conditionalFormatting sqref="M298:M355">
    <cfRule type="cellIs" dxfId="47" priority="94" operator="lessThan">
      <formula>-0.2</formula>
    </cfRule>
    <cfRule type="cellIs" dxfId="46" priority="95" operator="between">
      <formula>-0.1</formula>
      <formula>-0.1999</formula>
    </cfRule>
  </conditionalFormatting>
  <conditionalFormatting sqref="M298:M355">
    <cfRule type="cellIs" dxfId="45" priority="91" operator="greaterThan">
      <formula>0.2</formula>
    </cfRule>
    <cfRule type="cellIs" dxfId="44" priority="92" operator="between">
      <formula>0.1</formula>
      <formula>0.1999</formula>
    </cfRule>
    <cfRule type="cellIs" dxfId="43" priority="93" operator="greaterThan">
      <formula>0</formula>
    </cfRule>
    <cfRule type="cellIs" dxfId="42" priority="96" operator="lessThan">
      <formula>0</formula>
    </cfRule>
  </conditionalFormatting>
  <conditionalFormatting sqref="I416:I473">
    <cfRule type="cellIs" dxfId="41" priority="70" operator="lessThan">
      <formula>-0.2</formula>
    </cfRule>
    <cfRule type="cellIs" dxfId="40" priority="71" operator="between">
      <formula>-0.1</formula>
      <formula>-0.1999</formula>
    </cfRule>
  </conditionalFormatting>
  <conditionalFormatting sqref="I416:I473">
    <cfRule type="cellIs" dxfId="39" priority="67" operator="greaterThan">
      <formula>0.2</formula>
    </cfRule>
    <cfRule type="cellIs" dxfId="38" priority="68" operator="between">
      <formula>0.1</formula>
      <formula>0.1999</formula>
    </cfRule>
    <cfRule type="cellIs" dxfId="37" priority="69" operator="greaterThan">
      <formula>0</formula>
    </cfRule>
    <cfRule type="cellIs" dxfId="36" priority="72" operator="lessThan">
      <formula>0</formula>
    </cfRule>
  </conditionalFormatting>
  <conditionalFormatting sqref="K475:K532">
    <cfRule type="cellIs" dxfId="35" priority="46" operator="lessThan">
      <formula>-0.2</formula>
    </cfRule>
    <cfRule type="cellIs" dxfId="34" priority="47" operator="between">
      <formula>-0.1</formula>
      <formula>-0.1999</formula>
    </cfRule>
  </conditionalFormatting>
  <conditionalFormatting sqref="K475:K532">
    <cfRule type="cellIs" dxfId="33" priority="43" operator="greaterThan">
      <formula>0.2</formula>
    </cfRule>
    <cfRule type="cellIs" dxfId="32" priority="44" operator="between">
      <formula>0.1</formula>
      <formula>0.1999</formula>
    </cfRule>
    <cfRule type="cellIs" dxfId="31" priority="45" operator="greaterThan">
      <formula>0</formula>
    </cfRule>
    <cfRule type="cellIs" dxfId="30" priority="48" operator="lessThan">
      <formula>0</formula>
    </cfRule>
  </conditionalFormatting>
  <conditionalFormatting sqref="I534:I591">
    <cfRule type="cellIs" dxfId="29" priority="34" operator="lessThan">
      <formula>-0.2</formula>
    </cfRule>
    <cfRule type="cellIs" dxfId="28" priority="35" operator="between">
      <formula>-0.1</formula>
      <formula>-0.1999</formula>
    </cfRule>
  </conditionalFormatting>
  <conditionalFormatting sqref="I534:I591">
    <cfRule type="cellIs" dxfId="27" priority="31" operator="greaterThan">
      <formula>0.2</formula>
    </cfRule>
    <cfRule type="cellIs" dxfId="26" priority="32" operator="between">
      <formula>0.1</formula>
      <formula>0.1999</formula>
    </cfRule>
    <cfRule type="cellIs" dxfId="25" priority="33" operator="greaterThan">
      <formula>0</formula>
    </cfRule>
    <cfRule type="cellIs" dxfId="24" priority="36" operator="lessThan">
      <formula>0</formula>
    </cfRule>
  </conditionalFormatting>
  <conditionalFormatting sqref="M534:M591">
    <cfRule type="cellIs" dxfId="23" priority="22" operator="lessThan">
      <formula>-0.2</formula>
    </cfRule>
    <cfRule type="cellIs" dxfId="22" priority="23" operator="between">
      <formula>-0.1</formula>
      <formula>-0.1999</formula>
    </cfRule>
  </conditionalFormatting>
  <conditionalFormatting sqref="M534:M591">
    <cfRule type="cellIs" dxfId="21" priority="19" operator="greaterThan">
      <formula>0.2</formula>
    </cfRule>
    <cfRule type="cellIs" dxfId="20" priority="20" operator="between">
      <formula>0.1</formula>
      <formula>0.1999</formula>
    </cfRule>
    <cfRule type="cellIs" dxfId="19" priority="21" operator="greaterThan">
      <formula>0</formula>
    </cfRule>
    <cfRule type="cellIs" dxfId="18" priority="24" operator="lessThan">
      <formula>0</formula>
    </cfRule>
  </conditionalFormatting>
  <conditionalFormatting sqref="I593:I650">
    <cfRule type="cellIs" dxfId="17" priority="16" operator="lessThan">
      <formula>-0.2</formula>
    </cfRule>
    <cfRule type="cellIs" dxfId="16" priority="17" operator="between">
      <formula>-0.1</formula>
      <formula>-0.1999</formula>
    </cfRule>
  </conditionalFormatting>
  <conditionalFormatting sqref="I593:I650">
    <cfRule type="cellIs" dxfId="15" priority="13" operator="greaterThan">
      <formula>0.2</formula>
    </cfRule>
    <cfRule type="cellIs" dxfId="14" priority="14" operator="between">
      <formula>0.1</formula>
      <formula>0.1999</formula>
    </cfRule>
    <cfRule type="cellIs" dxfId="13" priority="15" operator="greaterThan">
      <formula>0</formula>
    </cfRule>
    <cfRule type="cellIs" dxfId="12" priority="18" operator="lessThan">
      <formula>0</formula>
    </cfRule>
  </conditionalFormatting>
  <conditionalFormatting sqref="K593:K650">
    <cfRule type="cellIs" dxfId="11" priority="10" operator="lessThan">
      <formula>-0.2</formula>
    </cfRule>
    <cfRule type="cellIs" dxfId="10" priority="11" operator="between">
      <formula>-0.1</formula>
      <formula>-0.1999</formula>
    </cfRule>
  </conditionalFormatting>
  <conditionalFormatting sqref="K593:K650">
    <cfRule type="cellIs" dxfId="9" priority="7" operator="greaterThan">
      <formula>0.2</formula>
    </cfRule>
    <cfRule type="cellIs" dxfId="8" priority="8" operator="between">
      <formula>0.1</formula>
      <formula>0.1999</formula>
    </cfRule>
    <cfRule type="cellIs" dxfId="7" priority="9" operator="greaterThan">
      <formula>0</formula>
    </cfRule>
    <cfRule type="cellIs" dxfId="6" priority="12" operator="lessThan">
      <formula>0</formula>
    </cfRule>
  </conditionalFormatting>
  <conditionalFormatting sqref="M593:M650">
    <cfRule type="cellIs" dxfId="5" priority="4" operator="lessThan">
      <formula>-0.2</formula>
    </cfRule>
    <cfRule type="cellIs" dxfId="4" priority="5" operator="between">
      <formula>-0.1</formula>
      <formula>-0.1999</formula>
    </cfRule>
  </conditionalFormatting>
  <conditionalFormatting sqref="M593:M650">
    <cfRule type="cellIs" dxfId="3" priority="1" operator="greaterThan">
      <formula>0.2</formula>
    </cfRule>
    <cfRule type="cellIs" dxfId="2" priority="2" operator="between">
      <formula>0.1</formula>
      <formula>0.1999</formula>
    </cfRule>
    <cfRule type="cellIs" dxfId="1" priority="3" operator="greaterThan">
      <formula>0</formula>
    </cfRule>
    <cfRule type="cellIs" dxfId="0" priority="6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854DB-9D9E-4A06-828A-C4E57383299B}">
  <sheetPr>
    <tabColor rgb="FF00B0F0"/>
  </sheetPr>
  <dimension ref="A1:M128"/>
  <sheetViews>
    <sheetView zoomScale="115" zoomScaleNormal="115" workbookViewId="0">
      <selection activeCell="M4" sqref="M4"/>
    </sheetView>
  </sheetViews>
  <sheetFormatPr defaultRowHeight="15" x14ac:dyDescent="0.25"/>
  <cols>
    <col min="1" max="1" width="38" bestFit="1" customWidth="1"/>
    <col min="2" max="5" width="9.140625" style="1"/>
  </cols>
  <sheetData>
    <row r="1" spans="1:13" s="2" customFormat="1" ht="19.5" thickBot="1" x14ac:dyDescent="0.35">
      <c r="A1" s="70" t="s">
        <v>24</v>
      </c>
      <c r="B1" s="71"/>
      <c r="C1" s="71"/>
      <c r="D1" s="71"/>
      <c r="E1" s="71"/>
      <c r="F1" s="71"/>
      <c r="G1" s="71"/>
      <c r="H1" s="72"/>
      <c r="I1" s="29"/>
      <c r="J1" s="29"/>
      <c r="K1"/>
      <c r="L1"/>
      <c r="M1"/>
    </row>
    <row r="2" spans="1:13" s="2" customFormat="1" ht="15.75" thickBot="1" x14ac:dyDescent="0.3">
      <c r="B2" s="1"/>
      <c r="C2" s="1"/>
      <c r="D2" s="1"/>
      <c r="E2" s="1"/>
    </row>
    <row r="3" spans="1:13" ht="15.75" thickBot="1" x14ac:dyDescent="0.3">
      <c r="A3" s="52" t="s">
        <v>96</v>
      </c>
      <c r="B3" s="53">
        <v>2017</v>
      </c>
      <c r="C3" s="53">
        <v>2018</v>
      </c>
      <c r="D3" s="53">
        <v>2019</v>
      </c>
      <c r="E3" s="54">
        <v>2020</v>
      </c>
    </row>
    <row r="4" spans="1:13" ht="15.75" thickTop="1" x14ac:dyDescent="0.25">
      <c r="A4" s="48" t="s">
        <v>1</v>
      </c>
      <c r="B4" s="49">
        <f>VLOOKUP($A$1,Male!$A$3:$E$60,2,FALSE)</f>
        <v>9581</v>
      </c>
      <c r="C4" s="49">
        <f>VLOOKUP($A$1,Male!$A$3:$E$60,3,FALSE)</f>
        <v>8933</v>
      </c>
      <c r="D4" s="49">
        <f>VLOOKUP($A$1,Male!$A$3:$E$60,4,FALSE)</f>
        <v>7537</v>
      </c>
      <c r="E4" s="50">
        <f>VLOOKUP($A$1,Male!$A$3:$E$60,5,FALSE)</f>
        <v>4604</v>
      </c>
    </row>
    <row r="5" spans="1:13" ht="15.75" thickBot="1" x14ac:dyDescent="0.3">
      <c r="A5" s="47" t="s">
        <v>0</v>
      </c>
      <c r="B5" s="43">
        <f>VLOOKUP($A$1,Female!$A$3:$E$60, 2, FALSE)</f>
        <v>10662</v>
      </c>
      <c r="C5" s="43">
        <f>VLOOKUP($A$1,Female!$A$3:$E$60, 3, FALSE)</f>
        <v>10200</v>
      </c>
      <c r="D5" s="43">
        <f>VLOOKUP($A$1,Female!$A$3:$E$60, 4, FALSE)</f>
        <v>8654</v>
      </c>
      <c r="E5" s="44">
        <f>VLOOKUP($A$1,Female!$A$3:$E$60, 5, FALSE)</f>
        <v>7034</v>
      </c>
    </row>
    <row r="6" spans="1:13" x14ac:dyDescent="0.25">
      <c r="A6" s="55"/>
      <c r="B6" s="9"/>
      <c r="C6" s="9"/>
      <c r="D6" s="9"/>
      <c r="E6" s="9"/>
    </row>
    <row r="7" spans="1:13" s="2" customFormat="1" x14ac:dyDescent="0.25">
      <c r="A7" s="55"/>
      <c r="B7" s="9"/>
      <c r="C7" s="9"/>
      <c r="D7" s="9"/>
      <c r="E7" s="9"/>
    </row>
    <row r="8" spans="1:13" x14ac:dyDescent="0.25">
      <c r="A8" s="55"/>
      <c r="B8" s="9"/>
      <c r="C8" s="9"/>
      <c r="D8" s="9"/>
      <c r="E8" s="9"/>
      <c r="G8" s="35"/>
    </row>
    <row r="9" spans="1:13" x14ac:dyDescent="0.25">
      <c r="A9" s="55"/>
      <c r="B9" s="9"/>
      <c r="C9" s="9"/>
      <c r="D9" s="9"/>
      <c r="E9" s="9"/>
    </row>
    <row r="10" spans="1:13" x14ac:dyDescent="0.25">
      <c r="A10" s="55"/>
      <c r="B10" s="9"/>
      <c r="C10" s="9"/>
      <c r="D10" s="9"/>
      <c r="E10" s="9"/>
    </row>
    <row r="11" spans="1:13" x14ac:dyDescent="0.25">
      <c r="A11" s="55"/>
      <c r="B11" s="9"/>
      <c r="C11" s="9"/>
      <c r="D11" s="9"/>
      <c r="E11" s="9"/>
    </row>
    <row r="12" spans="1:13" x14ac:dyDescent="0.25">
      <c r="A12" s="55"/>
      <c r="B12" s="9"/>
      <c r="C12" s="9"/>
      <c r="D12" s="9"/>
      <c r="E12" s="9"/>
    </row>
    <row r="13" spans="1:13" x14ac:dyDescent="0.25">
      <c r="A13" s="55"/>
      <c r="B13" s="9"/>
      <c r="C13" s="9"/>
      <c r="D13" s="9"/>
      <c r="E13" s="9"/>
    </row>
    <row r="14" spans="1:13" x14ac:dyDescent="0.25">
      <c r="A14" s="55"/>
      <c r="B14" s="9"/>
      <c r="C14" s="9"/>
      <c r="D14" s="9"/>
      <c r="E14" s="9"/>
    </row>
    <row r="15" spans="1:13" x14ac:dyDescent="0.25">
      <c r="A15" s="55"/>
      <c r="B15" s="9"/>
      <c r="C15" s="9"/>
      <c r="D15" s="9"/>
      <c r="E15" s="9"/>
    </row>
    <row r="16" spans="1:13" x14ac:dyDescent="0.25">
      <c r="A16" s="55"/>
      <c r="B16" s="9"/>
      <c r="C16" s="9"/>
      <c r="D16" s="9"/>
      <c r="E16" s="9"/>
    </row>
    <row r="17" spans="1:5" x14ac:dyDescent="0.25">
      <c r="A17" s="55"/>
      <c r="B17" s="9"/>
      <c r="C17" s="9"/>
      <c r="D17" s="9"/>
      <c r="E17" s="9"/>
    </row>
    <row r="18" spans="1:5" x14ac:dyDescent="0.25">
      <c r="A18" s="55"/>
      <c r="B18" s="9"/>
      <c r="C18" s="9"/>
      <c r="D18" s="9"/>
      <c r="E18" s="9"/>
    </row>
    <row r="19" spans="1:5" ht="15.75" thickBot="1" x14ac:dyDescent="0.3"/>
    <row r="20" spans="1:5" ht="15.75" thickBot="1" x14ac:dyDescent="0.3">
      <c r="A20" s="52" t="s">
        <v>97</v>
      </c>
      <c r="B20" s="53">
        <v>2017</v>
      </c>
      <c r="C20" s="53">
        <v>2018</v>
      </c>
      <c r="D20" s="53">
        <v>2019</v>
      </c>
      <c r="E20" s="54">
        <v>2020</v>
      </c>
    </row>
    <row r="21" spans="1:5" ht="15.75" thickTop="1" x14ac:dyDescent="0.25">
      <c r="A21" s="51" t="s">
        <v>2</v>
      </c>
      <c r="B21" s="49">
        <f>VLOOKUP($A$1,'16-18'!$A$3:$E$60, 2, FALSE)</f>
        <v>2750</v>
      </c>
      <c r="C21" s="49">
        <f>VLOOKUP($A$1,'16-18'!$A$3:$E$60, 3, FALSE)</f>
        <v>2284</v>
      </c>
      <c r="D21" s="49">
        <f>VLOOKUP($A$1,'16-18'!$A$3:$E$60, 4, FALSE)</f>
        <v>1886</v>
      </c>
      <c r="E21" s="50">
        <f>VLOOKUP($A$1,'16-18'!$A$3:$E$60, 5, FALSE)</f>
        <v>1200</v>
      </c>
    </row>
    <row r="22" spans="1:5" x14ac:dyDescent="0.25">
      <c r="A22" s="45" t="s">
        <v>3</v>
      </c>
      <c r="B22" s="8">
        <f>VLOOKUP($A$1,'19-24'!$A$3:$E$60, 2, FALSE)</f>
        <v>5340</v>
      </c>
      <c r="C22" s="8">
        <f>VLOOKUP($A$1,'19-24'!$A$3:$E$60, 3, FALSE)</f>
        <v>4769</v>
      </c>
      <c r="D22" s="8">
        <f>VLOOKUP($A$1,'19-24'!$A$3:$E$60, 4, FALSE)</f>
        <v>4032</v>
      </c>
      <c r="E22" s="40">
        <f>VLOOKUP($A$1,'19-24'!$A$3:$E$60, 5, FALSE)</f>
        <v>2690</v>
      </c>
    </row>
    <row r="23" spans="1:5" x14ac:dyDescent="0.25">
      <c r="A23" s="45" t="s">
        <v>4</v>
      </c>
      <c r="B23" s="8">
        <f>VLOOKUP($A$1,'25-44'!$A$3:$E$60, 2, FALSE)</f>
        <v>9392</v>
      </c>
      <c r="C23" s="8">
        <f>VLOOKUP($A$1,'25-44'!$A$3:$E$60, 3, FALSE)</f>
        <v>9159</v>
      </c>
      <c r="D23" s="8">
        <f>VLOOKUP($A$1,'25-44'!$A$3:$E$60, 4, FALSE)</f>
        <v>7545</v>
      </c>
      <c r="E23" s="40">
        <f>VLOOKUP($A$1,'25-44'!$A$3:$E$60, 5, FALSE)</f>
        <v>5676</v>
      </c>
    </row>
    <row r="24" spans="1:5" x14ac:dyDescent="0.25">
      <c r="A24" s="45" t="s">
        <v>5</v>
      </c>
      <c r="B24" s="8">
        <f>VLOOKUP($A$1,'45-54'!$A$3:$E$60, 2, FALSE)</f>
        <v>1803</v>
      </c>
      <c r="C24" s="8">
        <f>VLOOKUP($A$1,'45-54'!$A$3:$E$60, 3, FALSE)</f>
        <v>1880</v>
      </c>
      <c r="D24" s="8">
        <f>VLOOKUP($A$1,'45-54'!$A$3:$E$60, 4, FALSE)</f>
        <v>1691</v>
      </c>
      <c r="E24" s="40">
        <f>VLOOKUP($A$1,'45-54'!$A$3:$E$60, 5, FALSE)</f>
        <v>1263</v>
      </c>
    </row>
    <row r="25" spans="1:5" x14ac:dyDescent="0.25">
      <c r="A25" s="45" t="s">
        <v>6</v>
      </c>
      <c r="B25" s="8">
        <f>VLOOKUP($A$1,'55-59'!$A$3:$E$60, 2, FALSE)</f>
        <v>501</v>
      </c>
      <c r="C25" s="8">
        <f>VLOOKUP($A$1,'55-59'!$A$3:$E$60, 3, FALSE)</f>
        <v>507</v>
      </c>
      <c r="D25" s="8">
        <f>VLOOKUP($A$1,'55-59'!$A$3:$E$60, 4, FALSE)</f>
        <v>507</v>
      </c>
      <c r="E25" s="40">
        <f>VLOOKUP($A$1,'55-59'!$A$3:$E$60, 5, FALSE)</f>
        <v>366</v>
      </c>
    </row>
    <row r="26" spans="1:5" ht="15.75" thickBot="1" x14ac:dyDescent="0.3">
      <c r="A26" s="46" t="s">
        <v>91</v>
      </c>
      <c r="B26" s="43">
        <f>VLOOKUP($A$1,'60+'!$A$3:$E$60, 2, FALSE)</f>
        <v>457</v>
      </c>
      <c r="C26" s="43">
        <f>VLOOKUP($A$1,'60+'!$A$3:$E$60, 3, FALSE)</f>
        <v>534</v>
      </c>
      <c r="D26" s="43">
        <f>VLOOKUP($A$1,'60+'!$A$3:$E$60, 4, FALSE)</f>
        <v>530</v>
      </c>
      <c r="E26" s="44">
        <f>VLOOKUP($A$1,'60+'!$A$3:$E$60, 5, FALSE)</f>
        <v>443</v>
      </c>
    </row>
    <row r="27" spans="1:5" s="2" customFormat="1" x14ac:dyDescent="0.25">
      <c r="A27" s="56"/>
      <c r="B27" s="9"/>
      <c r="C27" s="9"/>
      <c r="D27" s="9"/>
      <c r="E27" s="9"/>
    </row>
    <row r="28" spans="1:5" s="2" customFormat="1" x14ac:dyDescent="0.25">
      <c r="A28" s="56"/>
      <c r="B28" s="9"/>
      <c r="C28" s="9"/>
      <c r="D28" s="9"/>
      <c r="E28" s="9"/>
    </row>
    <row r="29" spans="1:5" s="2" customFormat="1" x14ac:dyDescent="0.25">
      <c r="A29" s="56"/>
      <c r="B29" s="9"/>
      <c r="C29" s="9"/>
      <c r="D29" s="9"/>
      <c r="E29" s="9"/>
    </row>
    <row r="30" spans="1:5" s="2" customFormat="1" x14ac:dyDescent="0.25">
      <c r="A30" s="56"/>
      <c r="B30" s="9"/>
      <c r="C30" s="9"/>
      <c r="D30" s="9"/>
      <c r="E30" s="9"/>
    </row>
    <row r="31" spans="1:5" s="2" customFormat="1" x14ac:dyDescent="0.25">
      <c r="A31" s="56"/>
      <c r="B31" s="9"/>
      <c r="C31" s="9"/>
      <c r="D31" s="9"/>
      <c r="E31" s="9"/>
    </row>
    <row r="32" spans="1:5" s="2" customFormat="1" x14ac:dyDescent="0.25">
      <c r="A32" s="56"/>
      <c r="B32" s="9"/>
      <c r="C32" s="9"/>
      <c r="D32" s="9"/>
      <c r="E32" s="9"/>
    </row>
    <row r="33" spans="1:5" s="2" customFormat="1" x14ac:dyDescent="0.25">
      <c r="A33" s="56"/>
      <c r="B33" s="9"/>
      <c r="C33" s="9"/>
      <c r="D33" s="9"/>
      <c r="E33" s="9"/>
    </row>
    <row r="34" spans="1:5" x14ac:dyDescent="0.25">
      <c r="A34" s="56"/>
      <c r="B34" s="9"/>
      <c r="C34" s="9"/>
      <c r="D34" s="9"/>
      <c r="E34" s="9"/>
    </row>
    <row r="35" spans="1:5" x14ac:dyDescent="0.25">
      <c r="A35" s="56"/>
      <c r="B35" s="9"/>
      <c r="C35" s="9"/>
      <c r="D35" s="9"/>
      <c r="E35" s="9"/>
    </row>
    <row r="36" spans="1:5" x14ac:dyDescent="0.25">
      <c r="A36" s="56"/>
      <c r="B36" s="9"/>
      <c r="C36" s="9"/>
      <c r="D36" s="9"/>
      <c r="E36" s="9"/>
    </row>
    <row r="37" spans="1:5" x14ac:dyDescent="0.25">
      <c r="A37" s="56"/>
      <c r="B37" s="9"/>
      <c r="C37" s="9"/>
      <c r="D37" s="9"/>
      <c r="E37" s="9"/>
    </row>
    <row r="38" spans="1:5" x14ac:dyDescent="0.25">
      <c r="A38" s="56"/>
      <c r="B38" s="9"/>
      <c r="C38" s="9"/>
      <c r="D38" s="9"/>
      <c r="E38" s="9"/>
    </row>
    <row r="40" spans="1:5" s="2" customFormat="1" x14ac:dyDescent="0.25">
      <c r="B40" s="1"/>
      <c r="C40" s="1"/>
      <c r="D40" s="1"/>
      <c r="E40" s="1"/>
    </row>
    <row r="41" spans="1:5" s="2" customFormat="1" x14ac:dyDescent="0.25">
      <c r="B41" s="1"/>
      <c r="C41" s="1"/>
      <c r="D41" s="1"/>
      <c r="E41" s="1"/>
    </row>
    <row r="42" spans="1:5" s="2" customFormat="1" ht="15.75" thickBot="1" x14ac:dyDescent="0.3">
      <c r="B42" s="1"/>
      <c r="C42" s="1"/>
      <c r="D42" s="1"/>
      <c r="E42" s="1"/>
    </row>
    <row r="43" spans="1:5" ht="15.75" thickBot="1" x14ac:dyDescent="0.3">
      <c r="A43" s="52" t="s">
        <v>98</v>
      </c>
      <c r="B43" s="53">
        <v>2017</v>
      </c>
      <c r="C43" s="53">
        <v>2018</v>
      </c>
      <c r="D43" s="53">
        <v>2019</v>
      </c>
      <c r="E43" s="54">
        <v>2020</v>
      </c>
    </row>
    <row r="44" spans="1:5" s="2" customFormat="1" ht="15.75" thickTop="1" x14ac:dyDescent="0.25">
      <c r="A44" s="48" t="s">
        <v>7</v>
      </c>
      <c r="B44" s="49">
        <f>VLOOKUP($A$1,'American Indian or Alaska Nativ'!$A$3:$E$60,2,FALSE)</f>
        <v>131</v>
      </c>
      <c r="C44" s="49">
        <f>VLOOKUP($A$1,'American Indian or Alaska Nativ'!$A$3:$E$60,3,FALSE)</f>
        <v>134</v>
      </c>
      <c r="D44" s="49">
        <f>VLOOKUP($A$1,'American Indian or Alaska Nativ'!$A$3:$E$60,4,FALSE)</f>
        <v>126</v>
      </c>
      <c r="E44" s="50">
        <f>VLOOKUP($A$1,'American Indian or Alaska Nativ'!$A$3:$E$60,5,FALSE)</f>
        <v>95</v>
      </c>
    </row>
    <row r="45" spans="1:5" s="2" customFormat="1" x14ac:dyDescent="0.25">
      <c r="A45" s="41" t="s">
        <v>8</v>
      </c>
      <c r="B45" s="8">
        <f>VLOOKUP($A$1,Asian!$A$3:$E$60,2,FALSE)</f>
        <v>535</v>
      </c>
      <c r="C45" s="8">
        <f>VLOOKUP($A$1,Asian!$A$3:$E$60,3,FALSE)</f>
        <v>447</v>
      </c>
      <c r="D45" s="8">
        <f>VLOOKUP($A$1,Asian!$A$3:$E$60,4,FALSE)</f>
        <v>453</v>
      </c>
      <c r="E45" s="40">
        <f>VLOOKUP($A$1,Asian!$A$3:$E$60,5,FALSE)</f>
        <v>291</v>
      </c>
    </row>
    <row r="46" spans="1:5" s="2" customFormat="1" x14ac:dyDescent="0.25">
      <c r="A46" s="41" t="s">
        <v>99</v>
      </c>
      <c r="B46" s="8">
        <f>VLOOKUP($A$1,'Black or African American'!$A$3:$E$60,2,FALSE)</f>
        <v>8195</v>
      </c>
      <c r="C46" s="8">
        <f>VLOOKUP($A$1,'Black or African American'!$A$3:$E$60,3,FALSE)</f>
        <v>7616</v>
      </c>
      <c r="D46" s="8">
        <f>VLOOKUP($A$1,'Black or African American'!$A$3:$E$60,4,FALSE)</f>
        <v>6280</v>
      </c>
      <c r="E46" s="40">
        <f>VLOOKUP($A$1,'Black or African American'!$A$3:$E$60,5,FALSE)</f>
        <v>4453</v>
      </c>
    </row>
    <row r="47" spans="1:5" s="2" customFormat="1" x14ac:dyDescent="0.25">
      <c r="A47" s="41" t="s">
        <v>9</v>
      </c>
      <c r="B47" s="8">
        <f>VLOOKUP($A$1,'Hispanic or Latino'!$A$3:$E$60,2,FALSE)</f>
        <v>2743</v>
      </c>
      <c r="C47" s="8">
        <f>VLOOKUP($A$1,'Hispanic or Latino'!$A$3:$E$60,3,FALSE)</f>
        <v>2664</v>
      </c>
      <c r="D47" s="8">
        <f>VLOOKUP($A$1,'Hispanic or Latino'!$A$3:$E$60,4,FALSE)</f>
        <v>2276</v>
      </c>
      <c r="E47" s="40">
        <f>VLOOKUP($A$1,'Hispanic or Latino'!$A$3:$E$60,5,FALSE)</f>
        <v>1583</v>
      </c>
    </row>
    <row r="48" spans="1:5" s="2" customFormat="1" x14ac:dyDescent="0.25">
      <c r="A48" s="39" t="s">
        <v>10</v>
      </c>
      <c r="B48" s="8">
        <f>VLOOKUP($A$1,'Native Hawaiian or Other Pacifi'!$A$3:$E$60,2,FALSE)</f>
        <v>21</v>
      </c>
      <c r="C48" s="8">
        <f>VLOOKUP($A$1,'Native Hawaiian or Other Pacifi'!$A$3:$E$60,3,FALSE)</f>
        <v>19</v>
      </c>
      <c r="D48" s="8">
        <f>VLOOKUP($A$1,'Native Hawaiian or Other Pacifi'!$A$3:$E$60,4,FALSE)</f>
        <v>24</v>
      </c>
      <c r="E48" s="40">
        <f>VLOOKUP($A$1,'Native Hawaiian or Other Pacifi'!$A$3:$E$60,5,FALSE)</f>
        <v>18</v>
      </c>
    </row>
    <row r="49" spans="1:5" s="2" customFormat="1" x14ac:dyDescent="0.25">
      <c r="A49" s="41" t="s">
        <v>11</v>
      </c>
      <c r="B49" s="8">
        <f>VLOOKUP($A$1,White!$A$3:$E$60,2,FALSE)</f>
        <v>8026</v>
      </c>
      <c r="C49" s="8">
        <f>VLOOKUP($A$1,White!$A$3:$E$60,3,FALSE)</f>
        <v>7712</v>
      </c>
      <c r="D49" s="8">
        <f>VLOOKUP($A$1,White!$A$3:$E$60,4,FALSE)</f>
        <v>6559</v>
      </c>
      <c r="E49" s="40">
        <f>VLOOKUP($A$1,White!$A$3:$E$60,5,FALSE)</f>
        <v>4943</v>
      </c>
    </row>
    <row r="50" spans="1:5" s="2" customFormat="1" ht="15.75" thickBot="1" x14ac:dyDescent="0.3">
      <c r="A50" s="42" t="s">
        <v>92</v>
      </c>
      <c r="B50" s="43">
        <f>VLOOKUP($A$1,'More than One Race'!$A$3:$E$60,2,FALSE)</f>
        <v>592</v>
      </c>
      <c r="C50" s="43">
        <f>VLOOKUP($A$1,'More than One Race'!$A$3:$E$60,3,FALSE)</f>
        <v>541</v>
      </c>
      <c r="D50" s="43">
        <f>VLOOKUP($A$1,'More than One Race'!$A$3:$E$60,4,FALSE)</f>
        <v>473</v>
      </c>
      <c r="E50" s="44">
        <f>VLOOKUP($A$1,'More than One Race'!$A$3:$E$60,5,FALSE)</f>
        <v>255</v>
      </c>
    </row>
    <row r="51" spans="1:5" s="2" customFormat="1" x14ac:dyDescent="0.25">
      <c r="A51"/>
      <c r="B51" s="1"/>
      <c r="C51" s="1"/>
      <c r="D51" s="1"/>
      <c r="E51" s="1"/>
    </row>
    <row r="52" spans="1:5" s="2" customFormat="1" x14ac:dyDescent="0.25">
      <c r="A52"/>
      <c r="B52" s="1"/>
      <c r="C52" s="1"/>
      <c r="D52" s="1"/>
      <c r="E52" s="1"/>
    </row>
    <row r="53" spans="1:5" s="2" customFormat="1" x14ac:dyDescent="0.25">
      <c r="A53"/>
      <c r="B53" s="1"/>
      <c r="C53" s="1"/>
      <c r="D53" s="1"/>
      <c r="E53" s="1"/>
    </row>
    <row r="54" spans="1:5" s="2" customFormat="1" x14ac:dyDescent="0.25">
      <c r="A54"/>
      <c r="B54" s="1"/>
      <c r="C54" s="1"/>
      <c r="D54" s="1"/>
      <c r="E54" s="1"/>
    </row>
    <row r="55" spans="1:5" s="2" customFormat="1" x14ac:dyDescent="0.25">
      <c r="A55"/>
      <c r="B55" s="1"/>
      <c r="C55" s="1"/>
      <c r="D55" s="1"/>
      <c r="E55" s="1"/>
    </row>
    <row r="56" spans="1:5" s="2" customFormat="1" x14ac:dyDescent="0.25">
      <c r="A56"/>
      <c r="B56" s="1"/>
      <c r="C56" s="1"/>
      <c r="D56" s="1"/>
      <c r="E56" s="1"/>
    </row>
    <row r="57" spans="1:5" s="2" customFormat="1" x14ac:dyDescent="0.25">
      <c r="A57"/>
      <c r="B57" s="1"/>
      <c r="C57" s="1"/>
      <c r="D57" s="1"/>
      <c r="E57" s="1"/>
    </row>
    <row r="58" spans="1:5" s="2" customFormat="1" x14ac:dyDescent="0.25">
      <c r="A58"/>
      <c r="B58" s="1"/>
      <c r="C58" s="1"/>
      <c r="D58" s="1"/>
      <c r="E58" s="1"/>
    </row>
    <row r="59" spans="1:5" s="2" customFormat="1" x14ac:dyDescent="0.25">
      <c r="A59"/>
      <c r="B59" s="1"/>
      <c r="C59" s="1"/>
      <c r="D59" s="1"/>
      <c r="E59" s="1"/>
    </row>
    <row r="60" spans="1:5" s="2" customFormat="1" x14ac:dyDescent="0.25">
      <c r="A60"/>
      <c r="B60" s="1"/>
      <c r="C60" s="1"/>
      <c r="D60" s="1"/>
      <c r="E60" s="1"/>
    </row>
    <row r="61" spans="1:5" s="2" customFormat="1" x14ac:dyDescent="0.25">
      <c r="B61" s="1"/>
      <c r="C61" s="1"/>
      <c r="D61" s="1"/>
      <c r="E61" s="1"/>
    </row>
    <row r="62" spans="1:5" s="2" customFormat="1" x14ac:dyDescent="0.25">
      <c r="B62" s="1"/>
      <c r="C62" s="1"/>
      <c r="D62" s="1"/>
      <c r="E62" s="1"/>
    </row>
    <row r="63" spans="1:5" s="2" customFormat="1" x14ac:dyDescent="0.25">
      <c r="B63" s="1"/>
      <c r="C63" s="1"/>
      <c r="D63" s="1"/>
      <c r="E63" s="1"/>
    </row>
    <row r="64" spans="1:5" s="2" customFormat="1" x14ac:dyDescent="0.25">
      <c r="B64" s="1"/>
      <c r="C64" s="1"/>
      <c r="D64" s="1"/>
      <c r="E64" s="1"/>
    </row>
    <row r="65" spans="1:5" s="2" customFormat="1" x14ac:dyDescent="0.25">
      <c r="B65" s="1"/>
      <c r="C65" s="1"/>
      <c r="D65" s="1"/>
      <c r="E65" s="1"/>
    </row>
    <row r="66" spans="1:5" s="2" customFormat="1" x14ac:dyDescent="0.25">
      <c r="B66" s="1"/>
      <c r="C66" s="1"/>
      <c r="D66" s="1"/>
      <c r="E66" s="1"/>
    </row>
    <row r="67" spans="1:5" s="2" customFormat="1" x14ac:dyDescent="0.25">
      <c r="B67" s="1"/>
      <c r="C67" s="1"/>
      <c r="D67" s="1"/>
      <c r="E67" s="1"/>
    </row>
    <row r="68" spans="1:5" s="2" customFormat="1" x14ac:dyDescent="0.25">
      <c r="B68" s="1"/>
      <c r="C68" s="1"/>
      <c r="D68" s="1"/>
      <c r="E68" s="1"/>
    </row>
    <row r="69" spans="1:5" s="2" customFormat="1" x14ac:dyDescent="0.25">
      <c r="A69"/>
      <c r="B69" s="1"/>
      <c r="C69" s="1"/>
      <c r="D69" s="1"/>
      <c r="E69" s="1"/>
    </row>
    <row r="70" spans="1:5" s="2" customFormat="1" x14ac:dyDescent="0.25">
      <c r="A70"/>
      <c r="B70" s="1"/>
      <c r="C70" s="1"/>
      <c r="D70" s="1"/>
      <c r="E70" s="1"/>
    </row>
    <row r="71" spans="1:5" s="2" customFormat="1" ht="15.75" hidden="1" thickBot="1" x14ac:dyDescent="0.3">
      <c r="A71" s="28" t="s">
        <v>94</v>
      </c>
    </row>
    <row r="72" spans="1:5" s="2" customFormat="1" hidden="1" x14ac:dyDescent="0.25">
      <c r="A72" s="2" t="s">
        <v>24</v>
      </c>
    </row>
    <row r="73" spans="1:5" s="2" customFormat="1" hidden="1" x14ac:dyDescent="0.25">
      <c r="A73" s="2" t="s">
        <v>25</v>
      </c>
    </row>
    <row r="74" spans="1:5" s="2" customFormat="1" hidden="1" x14ac:dyDescent="0.25">
      <c r="A74" s="2" t="s">
        <v>77</v>
      </c>
    </row>
    <row r="75" spans="1:5" s="2" customFormat="1" hidden="1" x14ac:dyDescent="0.25">
      <c r="A75" s="2" t="s">
        <v>26</v>
      </c>
    </row>
    <row r="76" spans="1:5" s="2" customFormat="1" hidden="1" x14ac:dyDescent="0.25">
      <c r="A76" s="2" t="s">
        <v>27</v>
      </c>
    </row>
    <row r="77" spans="1:5" s="2" customFormat="1" hidden="1" x14ac:dyDescent="0.25">
      <c r="A77" s="2" t="s">
        <v>28</v>
      </c>
    </row>
    <row r="78" spans="1:5" s="2" customFormat="1" hidden="1" x14ac:dyDescent="0.25">
      <c r="A78" s="2" t="s">
        <v>29</v>
      </c>
    </row>
    <row r="79" spans="1:5" s="2" customFormat="1" hidden="1" x14ac:dyDescent="0.25">
      <c r="A79" s="2" t="s">
        <v>30</v>
      </c>
    </row>
    <row r="80" spans="1:5" s="2" customFormat="1" hidden="1" x14ac:dyDescent="0.25">
      <c r="A80" s="2" t="s">
        <v>31</v>
      </c>
    </row>
    <row r="81" spans="1:1" s="2" customFormat="1" hidden="1" x14ac:dyDescent="0.25">
      <c r="A81" s="2" t="s">
        <v>74</v>
      </c>
    </row>
    <row r="82" spans="1:1" s="2" customFormat="1" hidden="1" x14ac:dyDescent="0.25">
      <c r="A82" s="2" t="s">
        <v>32</v>
      </c>
    </row>
    <row r="83" spans="1:1" s="2" customFormat="1" hidden="1" x14ac:dyDescent="0.25">
      <c r="A83" s="2" t="s">
        <v>33</v>
      </c>
    </row>
    <row r="84" spans="1:1" s="2" customFormat="1" hidden="1" x14ac:dyDescent="0.25">
      <c r="A84" s="2" t="s">
        <v>78</v>
      </c>
    </row>
    <row r="85" spans="1:1" s="2" customFormat="1" hidden="1" x14ac:dyDescent="0.25">
      <c r="A85" s="2" t="s">
        <v>34</v>
      </c>
    </row>
    <row r="86" spans="1:1" s="2" customFormat="1" hidden="1" x14ac:dyDescent="0.25">
      <c r="A86" s="2" t="s">
        <v>35</v>
      </c>
    </row>
    <row r="87" spans="1:1" s="2" customFormat="1" hidden="1" x14ac:dyDescent="0.25">
      <c r="A87" s="2" t="s">
        <v>36</v>
      </c>
    </row>
    <row r="88" spans="1:1" s="2" customFormat="1" hidden="1" x14ac:dyDescent="0.25">
      <c r="A88" s="2" t="s">
        <v>37</v>
      </c>
    </row>
    <row r="89" spans="1:1" s="2" customFormat="1" hidden="1" x14ac:dyDescent="0.25">
      <c r="A89" s="2" t="s">
        <v>38</v>
      </c>
    </row>
    <row r="90" spans="1:1" s="2" customFormat="1" hidden="1" x14ac:dyDescent="0.25">
      <c r="A90" s="2" t="s">
        <v>39</v>
      </c>
    </row>
    <row r="91" spans="1:1" s="2" customFormat="1" hidden="1" x14ac:dyDescent="0.25">
      <c r="A91" s="2" t="s">
        <v>40</v>
      </c>
    </row>
    <row r="92" spans="1:1" s="2" customFormat="1" hidden="1" x14ac:dyDescent="0.25">
      <c r="A92" s="2" t="s">
        <v>41</v>
      </c>
    </row>
    <row r="93" spans="1:1" s="2" customFormat="1" hidden="1" x14ac:dyDescent="0.25">
      <c r="A93" s="2" t="s">
        <v>42</v>
      </c>
    </row>
    <row r="94" spans="1:1" s="2" customFormat="1" hidden="1" x14ac:dyDescent="0.25">
      <c r="A94" s="2" t="s">
        <v>43</v>
      </c>
    </row>
    <row r="95" spans="1:1" s="2" customFormat="1" hidden="1" x14ac:dyDescent="0.25">
      <c r="A95" s="2" t="s">
        <v>44</v>
      </c>
    </row>
    <row r="96" spans="1:1" s="2" customFormat="1" hidden="1" x14ac:dyDescent="0.25">
      <c r="A96" s="2" t="s">
        <v>45</v>
      </c>
    </row>
    <row r="97" spans="1:5" s="2" customFormat="1" hidden="1" x14ac:dyDescent="0.25">
      <c r="A97" s="2" t="s">
        <v>46</v>
      </c>
    </row>
    <row r="98" spans="1:5" s="2" customFormat="1" hidden="1" x14ac:dyDescent="0.25">
      <c r="A98" s="2" t="s">
        <v>47</v>
      </c>
    </row>
    <row r="99" spans="1:5" s="2" customFormat="1" hidden="1" x14ac:dyDescent="0.25">
      <c r="A99" s="2" t="s">
        <v>48</v>
      </c>
    </row>
    <row r="100" spans="1:5" s="2" customFormat="1" hidden="1" x14ac:dyDescent="0.25">
      <c r="A100" s="2" t="s">
        <v>49</v>
      </c>
    </row>
    <row r="101" spans="1:5" s="2" customFormat="1" hidden="1" x14ac:dyDescent="0.25">
      <c r="A101" s="2" t="s">
        <v>50</v>
      </c>
    </row>
    <row r="102" spans="1:5" s="2" customFormat="1" hidden="1" x14ac:dyDescent="0.25">
      <c r="A102" s="2" t="s">
        <v>51</v>
      </c>
    </row>
    <row r="103" spans="1:5" s="2" customFormat="1" hidden="1" x14ac:dyDescent="0.25">
      <c r="A103" s="2" t="s">
        <v>52</v>
      </c>
    </row>
    <row r="104" spans="1:5" s="2" customFormat="1" hidden="1" x14ac:dyDescent="0.25">
      <c r="A104" s="2" t="s">
        <v>53</v>
      </c>
    </row>
    <row r="105" spans="1:5" s="2" customFormat="1" hidden="1" x14ac:dyDescent="0.25">
      <c r="A105" s="2" t="s">
        <v>54</v>
      </c>
    </row>
    <row r="106" spans="1:5" s="2" customFormat="1" hidden="1" x14ac:dyDescent="0.25">
      <c r="A106" s="2" t="s">
        <v>55</v>
      </c>
    </row>
    <row r="107" spans="1:5" s="2" customFormat="1" hidden="1" x14ac:dyDescent="0.25">
      <c r="A107" s="2" t="s">
        <v>56</v>
      </c>
    </row>
    <row r="108" spans="1:5" s="2" customFormat="1" hidden="1" x14ac:dyDescent="0.25">
      <c r="A108" s="2" t="s">
        <v>57</v>
      </c>
    </row>
    <row r="109" spans="1:5" s="2" customFormat="1" hidden="1" x14ac:dyDescent="0.25">
      <c r="A109" s="2" t="s">
        <v>79</v>
      </c>
    </row>
    <row r="110" spans="1:5" hidden="1" x14ac:dyDescent="0.25">
      <c r="A110" s="2" t="s">
        <v>58</v>
      </c>
      <c r="B110" s="2"/>
      <c r="C110" s="2"/>
      <c r="D110" s="2"/>
      <c r="E110" s="2"/>
    </row>
    <row r="111" spans="1:5" hidden="1" x14ac:dyDescent="0.25">
      <c r="A111" s="2" t="s">
        <v>59</v>
      </c>
      <c r="B111" s="2"/>
      <c r="C111" s="2"/>
      <c r="D111" s="2"/>
      <c r="E111" s="2"/>
    </row>
    <row r="112" spans="1:5" hidden="1" x14ac:dyDescent="0.25">
      <c r="A112" s="2" t="s">
        <v>60</v>
      </c>
      <c r="B112" s="2"/>
      <c r="C112" s="2"/>
      <c r="D112" s="2"/>
      <c r="E112" s="2"/>
    </row>
    <row r="113" spans="1:5" hidden="1" x14ac:dyDescent="0.25">
      <c r="A113" s="2" t="s">
        <v>80</v>
      </c>
      <c r="B113" s="2"/>
      <c r="C113" s="2"/>
      <c r="D113" s="2"/>
      <c r="E113" s="2"/>
    </row>
    <row r="114" spans="1:5" hidden="1" x14ac:dyDescent="0.25">
      <c r="A114" s="2" t="s">
        <v>61</v>
      </c>
      <c r="B114" s="2"/>
      <c r="C114" s="2"/>
      <c r="D114" s="2"/>
      <c r="E114" s="2"/>
    </row>
    <row r="115" spans="1:5" hidden="1" x14ac:dyDescent="0.25">
      <c r="A115" s="2" t="s">
        <v>75</v>
      </c>
      <c r="B115" s="2"/>
      <c r="C115" s="2"/>
      <c r="D115" s="2"/>
      <c r="E115" s="2"/>
    </row>
    <row r="116" spans="1:5" hidden="1" x14ac:dyDescent="0.25">
      <c r="A116" s="2" t="s">
        <v>62</v>
      </c>
      <c r="B116" s="2"/>
      <c r="C116" s="2"/>
      <c r="D116" s="2"/>
      <c r="E116" s="2"/>
    </row>
    <row r="117" spans="1:5" hidden="1" x14ac:dyDescent="0.25">
      <c r="A117" s="2" t="s">
        <v>63</v>
      </c>
      <c r="B117" s="2"/>
      <c r="C117" s="2"/>
      <c r="D117" s="2"/>
      <c r="E117" s="2"/>
    </row>
    <row r="118" spans="1:5" hidden="1" x14ac:dyDescent="0.25">
      <c r="A118" s="2" t="s">
        <v>64</v>
      </c>
      <c r="B118" s="2"/>
      <c r="C118" s="2"/>
      <c r="D118" s="2"/>
      <c r="E118" s="2"/>
    </row>
    <row r="119" spans="1:5" hidden="1" x14ac:dyDescent="0.25">
      <c r="A119" s="2" t="s">
        <v>65</v>
      </c>
      <c r="B119" s="2"/>
      <c r="C119" s="2"/>
      <c r="D119" s="2"/>
      <c r="E119" s="2"/>
    </row>
    <row r="120" spans="1:5" hidden="1" x14ac:dyDescent="0.25">
      <c r="A120" s="2" t="s">
        <v>66</v>
      </c>
      <c r="B120" s="2"/>
      <c r="C120" s="2"/>
      <c r="D120" s="2"/>
      <c r="E120" s="2"/>
    </row>
    <row r="121" spans="1:5" hidden="1" x14ac:dyDescent="0.25">
      <c r="A121" s="2" t="s">
        <v>67</v>
      </c>
      <c r="B121" s="2"/>
      <c r="C121" s="2"/>
      <c r="D121" s="2"/>
      <c r="E121" s="2"/>
    </row>
    <row r="122" spans="1:5" hidden="1" x14ac:dyDescent="0.25">
      <c r="A122" s="2" t="s">
        <v>68</v>
      </c>
      <c r="B122" s="2"/>
      <c r="C122" s="2"/>
      <c r="D122" s="2"/>
      <c r="E122" s="2"/>
    </row>
    <row r="123" spans="1:5" hidden="1" x14ac:dyDescent="0.25">
      <c r="A123" s="2" t="s">
        <v>76</v>
      </c>
      <c r="B123" s="2"/>
      <c r="C123" s="2"/>
      <c r="D123" s="2"/>
      <c r="E123" s="2"/>
    </row>
    <row r="124" spans="1:5" hidden="1" x14ac:dyDescent="0.25">
      <c r="A124" s="2" t="s">
        <v>69</v>
      </c>
      <c r="B124" s="2"/>
      <c r="C124" s="2"/>
      <c r="D124" s="2"/>
      <c r="E124" s="2"/>
    </row>
    <row r="125" spans="1:5" hidden="1" x14ac:dyDescent="0.25">
      <c r="A125" s="2" t="s">
        <v>70</v>
      </c>
      <c r="B125" s="2"/>
      <c r="C125" s="2"/>
      <c r="D125" s="2"/>
      <c r="E125" s="2"/>
    </row>
    <row r="126" spans="1:5" hidden="1" x14ac:dyDescent="0.25">
      <c r="A126" s="2" t="s">
        <v>71</v>
      </c>
      <c r="B126" s="2"/>
      <c r="C126" s="2"/>
      <c r="D126" s="2"/>
      <c r="E126" s="2"/>
    </row>
    <row r="127" spans="1:5" hidden="1" x14ac:dyDescent="0.25">
      <c r="A127" s="2" t="s">
        <v>72</v>
      </c>
      <c r="B127" s="2"/>
      <c r="C127" s="2"/>
      <c r="D127" s="2"/>
      <c r="E127" s="2"/>
    </row>
    <row r="128" spans="1:5" hidden="1" x14ac:dyDescent="0.25">
      <c r="A128" s="2" t="s">
        <v>73</v>
      </c>
      <c r="B128" s="2"/>
      <c r="C128" s="2"/>
      <c r="D128" s="2"/>
      <c r="E128" s="2"/>
    </row>
  </sheetData>
  <mergeCells count="1">
    <mergeCell ref="A1:H1"/>
  </mergeCells>
  <dataValidations count="1">
    <dataValidation type="list" allowBlank="1" showInputMessage="1" showErrorMessage="1" promptTitle="GRANTEE NAME" sqref="A1:H1" xr:uid="{A1EAA46C-5472-4542-AE19-7FC7E432A7BD}">
      <formula1>$A$72:$A$128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BF298-0C41-4128-AADF-5D555AC8623A}">
  <sheetPr>
    <tabColor rgb="FF00B0F0"/>
  </sheetPr>
  <dimension ref="A1:L105"/>
  <sheetViews>
    <sheetView workbookViewId="0">
      <selection sqref="A1:J1"/>
    </sheetView>
  </sheetViews>
  <sheetFormatPr defaultRowHeight="15" x14ac:dyDescent="0.25"/>
  <cols>
    <col min="1" max="1" width="38" style="2" bestFit="1" customWidth="1"/>
    <col min="2" max="2" width="9.140625" style="1"/>
    <col min="3" max="3" width="9.5703125" style="1" customWidth="1"/>
    <col min="4" max="4" width="9.140625" style="1"/>
    <col min="5" max="5" width="9.7109375" style="1" customWidth="1"/>
    <col min="6" max="6" width="13.140625" style="1" customWidth="1"/>
    <col min="7" max="7" width="9.140625" style="2"/>
    <col min="8" max="8" width="10.42578125" style="2" customWidth="1"/>
    <col min="9" max="9" width="13.5703125" style="2" customWidth="1"/>
    <col min="10" max="10" width="9.140625" style="2"/>
    <col min="11" max="11" width="10" style="2" customWidth="1"/>
    <col min="12" max="12" width="12.140625" style="2" customWidth="1"/>
    <col min="13" max="16384" width="9.140625" style="2"/>
  </cols>
  <sheetData>
    <row r="1" spans="1:12" ht="19.5" thickBot="1" x14ac:dyDescent="0.35">
      <c r="A1" s="70" t="s">
        <v>28</v>
      </c>
      <c r="B1" s="71"/>
      <c r="C1" s="71"/>
      <c r="D1" s="71"/>
      <c r="E1" s="71"/>
      <c r="F1" s="71"/>
      <c r="G1" s="71"/>
      <c r="H1" s="71"/>
      <c r="I1" s="71"/>
      <c r="J1" s="72"/>
      <c r="K1" s="29"/>
      <c r="L1" s="29"/>
    </row>
    <row r="2" spans="1:12" ht="15.75" thickBot="1" x14ac:dyDescent="0.3"/>
    <row r="3" spans="1:12" ht="15.75" thickBot="1" x14ac:dyDescent="0.3">
      <c r="A3" s="81" t="s">
        <v>96</v>
      </c>
      <c r="B3" s="75">
        <v>2017</v>
      </c>
      <c r="C3" s="77"/>
      <c r="D3" s="75">
        <v>2018</v>
      </c>
      <c r="E3" s="76"/>
      <c r="F3" s="77"/>
      <c r="G3" s="75">
        <v>2019</v>
      </c>
      <c r="H3" s="76"/>
      <c r="I3" s="77"/>
      <c r="J3" s="75">
        <v>2020</v>
      </c>
      <c r="K3" s="76"/>
      <c r="L3" s="78"/>
    </row>
    <row r="4" spans="1:12" ht="32.25" customHeight="1" thickTop="1" thickBot="1" x14ac:dyDescent="0.3">
      <c r="A4" s="82"/>
      <c r="B4" s="61" t="s">
        <v>101</v>
      </c>
      <c r="C4" s="61" t="s">
        <v>102</v>
      </c>
      <c r="D4" s="61" t="s">
        <v>101</v>
      </c>
      <c r="E4" s="61" t="s">
        <v>102</v>
      </c>
      <c r="F4" s="66" t="s">
        <v>103</v>
      </c>
      <c r="G4" s="61" t="s">
        <v>101</v>
      </c>
      <c r="H4" s="61" t="s">
        <v>102</v>
      </c>
      <c r="I4" s="66" t="s">
        <v>103</v>
      </c>
      <c r="J4" s="61" t="s">
        <v>101</v>
      </c>
      <c r="K4" s="62" t="s">
        <v>102</v>
      </c>
      <c r="L4" s="67" t="s">
        <v>103</v>
      </c>
    </row>
    <row r="5" spans="1:12" x14ac:dyDescent="0.25">
      <c r="A5" s="48" t="s">
        <v>1</v>
      </c>
      <c r="B5" s="49">
        <f>VLOOKUP($A$1,Male!$A$3:$E$59,2,FALSE)</f>
        <v>185768</v>
      </c>
      <c r="C5" s="63">
        <f>B5/B7</f>
        <v>0.5827211302596661</v>
      </c>
      <c r="D5" s="49">
        <f>VLOOKUP($A$1,Male!$A$3:$E$59,3,FALSE)</f>
        <v>127764</v>
      </c>
      <c r="E5" s="63">
        <f>D5/D7</f>
        <v>0.41631719405261153</v>
      </c>
      <c r="F5" s="63">
        <f>E5-C5</f>
        <v>-0.16640393620705457</v>
      </c>
      <c r="G5" s="49">
        <f>VLOOKUP($A$1,Male!$A$3:$E$59,4,FALSE)</f>
        <v>108884</v>
      </c>
      <c r="H5" s="63">
        <f>G5/G7</f>
        <v>0.41084581019077515</v>
      </c>
      <c r="I5" s="63">
        <f>H5-E5</f>
        <v>-5.4713838618363764E-3</v>
      </c>
      <c r="J5" s="49">
        <f>VLOOKUP($A$1,Male!$A$3:$E$59,5,FALSE)</f>
        <v>52464</v>
      </c>
      <c r="K5" s="63">
        <f>J5/J7</f>
        <v>0.37809711872468615</v>
      </c>
      <c r="L5" s="63">
        <f>K5-H5</f>
        <v>-3.2748691466088997E-2</v>
      </c>
    </row>
    <row r="6" spans="1:12" x14ac:dyDescent="0.25">
      <c r="A6" s="57" t="s">
        <v>0</v>
      </c>
      <c r="B6" s="58">
        <f>VLOOKUP($A$1,Female!$A$3:$E$60, 2, FALSE)</f>
        <v>133026</v>
      </c>
      <c r="C6" s="64">
        <f>B6/B7</f>
        <v>0.4172788697403339</v>
      </c>
      <c r="D6" s="58">
        <f>VLOOKUP($A$1,Female!$A$3:$E$60, 3, FALSE)</f>
        <v>179127</v>
      </c>
      <c r="E6" s="63">
        <f>D6/D7</f>
        <v>0.58368280594738853</v>
      </c>
      <c r="F6" s="63">
        <f>E6-C6</f>
        <v>0.16640393620705463</v>
      </c>
      <c r="G6" s="8">
        <f>VLOOKUP($A$1,Female!$A$3:$E$60, 4, FALSE)</f>
        <v>156140</v>
      </c>
      <c r="H6" s="65">
        <f>G6/G7</f>
        <v>0.58915418980922485</v>
      </c>
      <c r="I6" s="63">
        <f>H6-E6</f>
        <v>5.4713838618363209E-3</v>
      </c>
      <c r="J6" s="8">
        <f>VLOOKUP($A$1,Female!$A$3:$E$60, 5, FALSE)</f>
        <v>86294</v>
      </c>
      <c r="K6" s="65">
        <f>J6/J7</f>
        <v>0.6219028812753139</v>
      </c>
      <c r="L6" s="63">
        <f>K6-H6</f>
        <v>3.2748691466089053E-2</v>
      </c>
    </row>
    <row r="7" spans="1:12" x14ac:dyDescent="0.25">
      <c r="A7" s="36" t="s">
        <v>100</v>
      </c>
      <c r="B7" s="73">
        <f>B5+B6</f>
        <v>318794</v>
      </c>
      <c r="C7" s="74"/>
      <c r="D7" s="73">
        <f t="shared" ref="D7:J7" si="0">D5+D6</f>
        <v>306891</v>
      </c>
      <c r="E7" s="79"/>
      <c r="F7" s="74"/>
      <c r="G7" s="80">
        <f t="shared" si="0"/>
        <v>265024</v>
      </c>
      <c r="H7" s="80"/>
      <c r="I7" s="80"/>
      <c r="J7" s="80">
        <f t="shared" si="0"/>
        <v>138758</v>
      </c>
      <c r="K7" s="80"/>
      <c r="L7" s="80"/>
    </row>
    <row r="8" spans="1:12" ht="15.75" thickBot="1" x14ac:dyDescent="0.3">
      <c r="A8" s="55"/>
      <c r="B8" s="9"/>
      <c r="C8" s="9"/>
      <c r="D8" s="9"/>
      <c r="E8" s="9"/>
      <c r="F8" s="9"/>
      <c r="G8" s="9"/>
      <c r="H8" s="9"/>
      <c r="I8" s="9"/>
      <c r="J8" s="9"/>
    </row>
    <row r="9" spans="1:12" ht="15.75" thickBot="1" x14ac:dyDescent="0.3">
      <c r="A9" s="81" t="s">
        <v>97</v>
      </c>
      <c r="B9" s="75">
        <v>2017</v>
      </c>
      <c r="C9" s="77"/>
      <c r="D9" s="75">
        <v>2018</v>
      </c>
      <c r="E9" s="76"/>
      <c r="F9" s="77"/>
      <c r="G9" s="75">
        <v>2019</v>
      </c>
      <c r="H9" s="76"/>
      <c r="I9" s="77"/>
      <c r="J9" s="75">
        <v>2020</v>
      </c>
      <c r="K9" s="76"/>
      <c r="L9" s="78"/>
    </row>
    <row r="10" spans="1:12" ht="46.5" thickTop="1" thickBot="1" x14ac:dyDescent="0.3">
      <c r="A10" s="82"/>
      <c r="B10" s="61" t="s">
        <v>101</v>
      </c>
      <c r="C10" s="61" t="s">
        <v>102</v>
      </c>
      <c r="D10" s="61" t="s">
        <v>101</v>
      </c>
      <c r="E10" s="61" t="s">
        <v>102</v>
      </c>
      <c r="F10" s="66" t="s">
        <v>103</v>
      </c>
      <c r="G10" s="61" t="s">
        <v>101</v>
      </c>
      <c r="H10" s="61" t="s">
        <v>102</v>
      </c>
      <c r="I10" s="66" t="s">
        <v>103</v>
      </c>
      <c r="J10" s="61" t="s">
        <v>101</v>
      </c>
      <c r="K10" s="62" t="s">
        <v>102</v>
      </c>
      <c r="L10" s="67" t="s">
        <v>103</v>
      </c>
    </row>
    <row r="11" spans="1:12" x14ac:dyDescent="0.25">
      <c r="A11" s="51" t="s">
        <v>2</v>
      </c>
      <c r="B11" s="49">
        <f>VLOOKUP($A$1,'16-18'!$A$3:$E$60, 2, FALSE)</f>
        <v>18741</v>
      </c>
      <c r="C11" s="63">
        <f>B11/B17</f>
        <v>5.878717918154043E-2</v>
      </c>
      <c r="D11" s="49">
        <f>VLOOKUP($A$1,'16-18'!$A$3:$E$60, 3, FALSE)</f>
        <v>17884</v>
      </c>
      <c r="E11" s="63">
        <f>D11/D17</f>
        <v>5.827476204906628E-2</v>
      </c>
      <c r="F11" s="63">
        <f t="shared" ref="F11:F16" si="1">E11-C11</f>
        <v>-5.1241713247415083E-4</v>
      </c>
      <c r="G11" s="49">
        <f>VLOOKUP($A$1,'16-18'!$A$3:$E$60, 4, FALSE)</f>
        <v>13753</v>
      </c>
      <c r="H11" s="63">
        <f>G11/G17</f>
        <v>5.1893413426708522E-2</v>
      </c>
      <c r="I11" s="63">
        <f t="shared" ref="I11:I16" si="2">H11-E11</f>
        <v>-6.3813486223577576E-3</v>
      </c>
      <c r="J11" s="49">
        <f>VLOOKUP($A$1,'16-18'!$A$3:$E$60, 5, FALSE)</f>
        <v>6999</v>
      </c>
      <c r="K11" s="63">
        <f>J11/J17</f>
        <v>5.0440334971677311E-2</v>
      </c>
      <c r="L11" s="63">
        <f t="shared" ref="L11:L16" si="3">K11-H11</f>
        <v>-1.4530784550312106E-3</v>
      </c>
    </row>
    <row r="12" spans="1:12" x14ac:dyDescent="0.25">
      <c r="A12" s="45" t="s">
        <v>3</v>
      </c>
      <c r="B12" s="8">
        <f>VLOOKUP($A$1,'19-24'!$A$3:$E$60, 2, FALSE)</f>
        <v>50713</v>
      </c>
      <c r="C12" s="65">
        <f>B12/B17</f>
        <v>0.15907764888925136</v>
      </c>
      <c r="D12" s="8">
        <f>VLOOKUP($A$1,'19-24'!$A$3:$E$60, 3, FALSE)</f>
        <v>47318</v>
      </c>
      <c r="E12" s="63">
        <f>D12/D17</f>
        <v>0.15418503638099521</v>
      </c>
      <c r="F12" s="63">
        <f t="shared" si="1"/>
        <v>-4.89261250825615E-3</v>
      </c>
      <c r="G12" s="8">
        <f>VLOOKUP($A$1,'19-24'!$A$3:$E$60, 4, FALSE)</f>
        <v>39101</v>
      </c>
      <c r="H12" s="65">
        <f>G12/G17</f>
        <v>0.14753758150205265</v>
      </c>
      <c r="I12" s="63">
        <f t="shared" si="2"/>
        <v>-6.6474548789425547E-3</v>
      </c>
      <c r="J12" s="8">
        <f>VLOOKUP($A$1,'19-24'!$A$3:$E$60, 5, FALSE)</f>
        <v>21304</v>
      </c>
      <c r="K12" s="65">
        <f>J12/J17</f>
        <v>0.15353348996093918</v>
      </c>
      <c r="L12" s="63">
        <f t="shared" si="3"/>
        <v>5.9959084588865341E-3</v>
      </c>
    </row>
    <row r="13" spans="1:12" x14ac:dyDescent="0.25">
      <c r="A13" s="45" t="s">
        <v>4</v>
      </c>
      <c r="B13" s="8">
        <f>VLOOKUP($A$1,'25-44'!$A$3:$E$60, 2, FALSE)</f>
        <v>155933</v>
      </c>
      <c r="C13" s="65">
        <f>B13/B17</f>
        <v>0.48913404894696888</v>
      </c>
      <c r="D13" s="8">
        <f>VLOOKUP($A$1,'25-44'!$A$3:$E$60, 3, FALSE)</f>
        <v>148263</v>
      </c>
      <c r="E13" s="63">
        <f>D13/D17</f>
        <v>0.48311289676139085</v>
      </c>
      <c r="F13" s="63">
        <f t="shared" si="1"/>
        <v>-6.021152185578027E-3</v>
      </c>
      <c r="G13" s="8">
        <f>VLOOKUP($A$1,'25-44'!$A$3:$E$60, 4, FALSE)</f>
        <v>126850</v>
      </c>
      <c r="H13" s="65">
        <f>G13/G17</f>
        <v>0.478635897126298</v>
      </c>
      <c r="I13" s="63">
        <f t="shared" si="2"/>
        <v>-4.4769996350928487E-3</v>
      </c>
      <c r="J13" s="8">
        <f>VLOOKUP($A$1,'25-44'!$A$3:$E$60, 5, FALSE)</f>
        <v>72486</v>
      </c>
      <c r="K13" s="65">
        <f>J13/J17</f>
        <v>0.52239150175125038</v>
      </c>
      <c r="L13" s="63">
        <f t="shared" si="3"/>
        <v>4.3755604624952371E-2</v>
      </c>
    </row>
    <row r="14" spans="1:12" x14ac:dyDescent="0.25">
      <c r="A14" s="45" t="s">
        <v>5</v>
      </c>
      <c r="B14" s="8">
        <f>VLOOKUP($A$1,'45-54'!$A$3:$E$60, 2, FALSE)</f>
        <v>52498</v>
      </c>
      <c r="C14" s="65">
        <f>B14/B17</f>
        <v>0.16467687597633582</v>
      </c>
      <c r="D14" s="8">
        <f>VLOOKUP($A$1,'45-54'!$A$3:$E$60, 3, FALSE)</f>
        <v>51595</v>
      </c>
      <c r="E14" s="63">
        <f>D14/D17</f>
        <v>0.16812158062634616</v>
      </c>
      <c r="F14" s="63">
        <f t="shared" si="1"/>
        <v>3.444704650010344E-3</v>
      </c>
      <c r="G14" s="8">
        <f>VLOOKUP($A$1,'45-54'!$A$3:$E$60, 4, FALSE)</f>
        <v>46382</v>
      </c>
      <c r="H14" s="65">
        <f>G14/G17</f>
        <v>0.17501056508089832</v>
      </c>
      <c r="I14" s="63">
        <f t="shared" si="2"/>
        <v>6.8889844545521606E-3</v>
      </c>
      <c r="J14" s="8">
        <f>VLOOKUP($A$1,'45-54'!$A$3:$E$60, 5, FALSE)</f>
        <v>22208</v>
      </c>
      <c r="K14" s="65">
        <f>J14/J17</f>
        <v>0.16004842964009283</v>
      </c>
      <c r="L14" s="63">
        <f t="shared" si="3"/>
        <v>-1.4962135440805491E-2</v>
      </c>
    </row>
    <row r="15" spans="1:12" x14ac:dyDescent="0.25">
      <c r="A15" s="45" t="s">
        <v>6</v>
      </c>
      <c r="B15" s="8">
        <f>VLOOKUP($A$1,'55-59'!$A$3:$E$60, 2, FALSE)</f>
        <v>16265</v>
      </c>
      <c r="C15" s="65">
        <f>B15/B17</f>
        <v>5.1020408163265307E-2</v>
      </c>
      <c r="D15" s="8">
        <f>VLOOKUP($A$1,'55-59'!$A$3:$E$60, 3, FALSE)</f>
        <v>16553</v>
      </c>
      <c r="E15" s="63">
        <f>D15/D17</f>
        <v>5.3937717300279249E-2</v>
      </c>
      <c r="F15" s="63">
        <f t="shared" si="1"/>
        <v>2.9173091370139417E-3</v>
      </c>
      <c r="G15" s="8">
        <f>VLOOKUP($A$1,'55-59'!$A$3:$E$60, 4, FALSE)</f>
        <v>15378</v>
      </c>
      <c r="H15" s="65">
        <f>G15/G17</f>
        <v>5.8024933590920071E-2</v>
      </c>
      <c r="I15" s="63">
        <f t="shared" si="2"/>
        <v>4.0872162906408216E-3</v>
      </c>
      <c r="J15" s="8">
        <f>VLOOKUP($A$1,'55-59'!$A$3:$E$60, 5, FALSE)</f>
        <v>6744</v>
      </c>
      <c r="K15" s="65">
        <f>J15/J17</f>
        <v>4.8602603093154992E-2</v>
      </c>
      <c r="L15" s="63">
        <f t="shared" si="3"/>
        <v>-9.4223304977650787E-3</v>
      </c>
    </row>
    <row r="16" spans="1:12" x14ac:dyDescent="0.25">
      <c r="A16" s="59" t="s">
        <v>91</v>
      </c>
      <c r="B16" s="58">
        <f>VLOOKUP($A$1,'60+'!$A$3:$E$60, 2, FALSE)</f>
        <v>24644</v>
      </c>
      <c r="C16" s="64">
        <f>B16/B17</f>
        <v>7.7303838842638195E-2</v>
      </c>
      <c r="D16" s="58">
        <f>VLOOKUP($A$1,'60+'!$A$3:$E$60, 3, FALSE)</f>
        <v>25278</v>
      </c>
      <c r="E16" s="63">
        <f>D16/D17</f>
        <v>8.2368006881922251E-2</v>
      </c>
      <c r="F16" s="63">
        <f t="shared" si="1"/>
        <v>5.064168039284056E-3</v>
      </c>
      <c r="G16" s="8">
        <f>VLOOKUP($A$1,'60+'!$A$3:$E$60, 4, FALSE)</f>
        <v>23560</v>
      </c>
      <c r="H16" s="65">
        <f>G16/G17</f>
        <v>8.889760927312243E-2</v>
      </c>
      <c r="I16" s="63">
        <f t="shared" si="2"/>
        <v>6.5296023912001788E-3</v>
      </c>
      <c r="J16" s="8">
        <f>VLOOKUP($A$1,'60+'!$A$3:$E$60, 5, FALSE)</f>
        <v>9017</v>
      </c>
      <c r="K16" s="65">
        <f>J16/J17</f>
        <v>6.4983640582885305E-2</v>
      </c>
      <c r="L16" s="63">
        <f t="shared" si="3"/>
        <v>-2.3913968690237125E-2</v>
      </c>
    </row>
    <row r="17" spans="1:12" x14ac:dyDescent="0.25">
      <c r="A17" s="37" t="s">
        <v>100</v>
      </c>
      <c r="B17" s="73">
        <f>SUM(B11:B16)</f>
        <v>318794</v>
      </c>
      <c r="C17" s="74"/>
      <c r="D17" s="73">
        <f t="shared" ref="D17:J17" si="4">SUM(D11:D16)</f>
        <v>306891</v>
      </c>
      <c r="E17" s="79"/>
      <c r="F17" s="74"/>
      <c r="G17" s="80">
        <f t="shared" si="4"/>
        <v>265024</v>
      </c>
      <c r="H17" s="80"/>
      <c r="I17" s="80"/>
      <c r="J17" s="80">
        <f t="shared" si="4"/>
        <v>138758</v>
      </c>
      <c r="K17" s="80"/>
      <c r="L17" s="80"/>
    </row>
    <row r="18" spans="1:12" ht="15.75" thickBot="1" x14ac:dyDescent="0.3">
      <c r="A18" s="56"/>
      <c r="B18" s="9"/>
      <c r="C18" s="9"/>
      <c r="D18" s="9"/>
      <c r="E18" s="9"/>
      <c r="F18" s="9"/>
      <c r="G18" s="9"/>
      <c r="H18" s="9"/>
      <c r="I18" s="9"/>
      <c r="J18" s="9"/>
    </row>
    <row r="19" spans="1:12" ht="15.75" thickBot="1" x14ac:dyDescent="0.3">
      <c r="A19" s="81" t="s">
        <v>98</v>
      </c>
      <c r="B19" s="75">
        <v>2017</v>
      </c>
      <c r="C19" s="77"/>
      <c r="D19" s="75">
        <v>2018</v>
      </c>
      <c r="E19" s="76"/>
      <c r="F19" s="77"/>
      <c r="G19" s="75">
        <v>2019</v>
      </c>
      <c r="H19" s="76"/>
      <c r="I19" s="77"/>
      <c r="J19" s="75">
        <v>2020</v>
      </c>
      <c r="K19" s="76"/>
      <c r="L19" s="78"/>
    </row>
    <row r="20" spans="1:12" ht="46.5" thickTop="1" thickBot="1" x14ac:dyDescent="0.3">
      <c r="A20" s="82"/>
      <c r="B20" s="61" t="s">
        <v>101</v>
      </c>
      <c r="C20" s="61" t="s">
        <v>102</v>
      </c>
      <c r="D20" s="61" t="s">
        <v>101</v>
      </c>
      <c r="E20" s="61" t="s">
        <v>102</v>
      </c>
      <c r="F20" s="66" t="s">
        <v>103</v>
      </c>
      <c r="G20" s="61" t="s">
        <v>101</v>
      </c>
      <c r="H20" s="61" t="s">
        <v>102</v>
      </c>
      <c r="I20" s="66" t="s">
        <v>103</v>
      </c>
      <c r="J20" s="61" t="s">
        <v>101</v>
      </c>
      <c r="K20" s="62" t="s">
        <v>102</v>
      </c>
      <c r="L20" s="67" t="s">
        <v>103</v>
      </c>
    </row>
    <row r="21" spans="1:12" x14ac:dyDescent="0.25">
      <c r="A21" s="48" t="s">
        <v>7</v>
      </c>
      <c r="B21" s="49">
        <f>VLOOKUP($A$1,'American Indian or Alaska Nativ'!$A$3:$E$60,2,FALSE)</f>
        <v>867</v>
      </c>
      <c r="C21" s="63">
        <f>B21/B28</f>
        <v>2.7196245851553039E-3</v>
      </c>
      <c r="D21" s="49">
        <f>VLOOKUP($A$1,'American Indian or Alaska Nativ'!$A$3:$E$60,3,FALSE)</f>
        <v>822</v>
      </c>
      <c r="E21" s="63">
        <f>D21/D28</f>
        <v>2.6784754196115235E-3</v>
      </c>
      <c r="F21" s="63">
        <f t="shared" ref="F21:F27" si="5">E21-C21</f>
        <v>-4.114916554378038E-5</v>
      </c>
      <c r="G21" s="49">
        <f>VLOOKUP($A$1,'American Indian or Alaska Nativ'!$A$3:$E$60,4,FALSE)</f>
        <v>698</v>
      </c>
      <c r="H21" s="63">
        <f>G21/G28</f>
        <v>2.6337237382274815E-3</v>
      </c>
      <c r="I21" s="63">
        <f t="shared" ref="I21:I27" si="6">H21-E21</f>
        <v>-4.4751681384042064E-5</v>
      </c>
      <c r="J21" s="49">
        <f>VLOOKUP($A$1,'American Indian or Alaska Nativ'!$A$3:$E$60,5,FALSE)</f>
        <v>486</v>
      </c>
      <c r="K21" s="63">
        <f>J21/J28</f>
        <v>3.5025007567131266E-3</v>
      </c>
      <c r="L21" s="63">
        <f t="shared" ref="L21:L27" si="7">K21-H21</f>
        <v>8.6877701848564514E-4</v>
      </c>
    </row>
    <row r="22" spans="1:12" x14ac:dyDescent="0.25">
      <c r="A22" s="41" t="s">
        <v>8</v>
      </c>
      <c r="B22" s="8">
        <f>VLOOKUP($A$1,Asian!$A$3:$E$60,2,FALSE)</f>
        <v>52305</v>
      </c>
      <c r="C22" s="65">
        <f>B22/B28</f>
        <v>0.16407146935011324</v>
      </c>
      <c r="D22" s="8">
        <f>VLOOKUP($A$1,Asian!$A$3:$E$60,3,FALSE)</f>
        <v>50745</v>
      </c>
      <c r="E22" s="63">
        <f>D22/D28</f>
        <v>0.16535186760120044</v>
      </c>
      <c r="F22" s="63">
        <f t="shared" si="5"/>
        <v>1.2803982510871947E-3</v>
      </c>
      <c r="G22" s="8">
        <f>VLOOKUP($A$1,Asian!$A$3:$E$60,4,FALSE)</f>
        <v>44369</v>
      </c>
      <c r="H22" s="65">
        <f>G22/G28</f>
        <v>0.16741502656363197</v>
      </c>
      <c r="I22" s="63">
        <f t="shared" si="6"/>
        <v>2.0631589624315327E-3</v>
      </c>
      <c r="J22" s="8">
        <f>VLOOKUP($A$1,Asian!$A$3:$E$60,5,FALSE)</f>
        <v>17896</v>
      </c>
      <c r="K22" s="65">
        <f>J22/J28</f>
        <v>0.12897274391386443</v>
      </c>
      <c r="L22" s="63">
        <f t="shared" si="7"/>
        <v>-3.844228264976754E-2</v>
      </c>
    </row>
    <row r="23" spans="1:12" x14ac:dyDescent="0.25">
      <c r="A23" s="41" t="s">
        <v>99</v>
      </c>
      <c r="B23" s="8">
        <f>VLOOKUP($A$1,'Black or African American'!$A$3:$E$60,2,FALSE)</f>
        <v>16991</v>
      </c>
      <c r="C23" s="65">
        <f>B23/B28</f>
        <v>5.32977408608694E-2</v>
      </c>
      <c r="D23" s="8">
        <f>VLOOKUP($A$1,'Black or African American'!$A$3:$E$60,3,FALSE)</f>
        <v>15707</v>
      </c>
      <c r="E23" s="63">
        <f>D23/D28</f>
        <v>5.1181038218781262E-2</v>
      </c>
      <c r="F23" s="63">
        <f t="shared" si="5"/>
        <v>-2.1167026420881377E-3</v>
      </c>
      <c r="G23" s="8">
        <f>VLOOKUP($A$1,'Black or African American'!$A$3:$E$60,4,FALSE)</f>
        <v>13475</v>
      </c>
      <c r="H23" s="65">
        <f>G23/G28</f>
        <v>5.08444518232311E-2</v>
      </c>
      <c r="I23" s="63">
        <f t="shared" si="6"/>
        <v>-3.365863955501619E-4</v>
      </c>
      <c r="J23" s="8">
        <f>VLOOKUP($A$1,'Black or African American'!$A$3:$E$60,5,FALSE)</f>
        <v>8655</v>
      </c>
      <c r="K23" s="65">
        <f>J23/J28</f>
        <v>6.2374781994551667E-2</v>
      </c>
      <c r="L23" s="63">
        <f t="shared" si="7"/>
        <v>1.1530330171320567E-2</v>
      </c>
    </row>
    <row r="24" spans="1:12" x14ac:dyDescent="0.25">
      <c r="A24" s="41" t="s">
        <v>9</v>
      </c>
      <c r="B24" s="8">
        <f>VLOOKUP($A$1,'Hispanic or Latino'!$A$3:$E$60,2,FALSE)</f>
        <v>204980</v>
      </c>
      <c r="C24" s="65">
        <f>B24/B28</f>
        <v>0.64298575255494139</v>
      </c>
      <c r="D24" s="8">
        <f>VLOOKUP($A$1,'Hispanic or Latino'!$A$3:$E$60,3,FALSE)</f>
        <v>199466</v>
      </c>
      <c r="E24" s="63">
        <f>D24/D28</f>
        <v>0.64995715091025807</v>
      </c>
      <c r="F24" s="63">
        <f t="shared" si="5"/>
        <v>6.9713983553166825E-3</v>
      </c>
      <c r="G24" s="8">
        <f>VLOOKUP($A$1,'Hispanic or Latino'!$A$3:$E$60,4,FALSE)</f>
        <v>172688</v>
      </c>
      <c r="H24" s="65">
        <f>G24/G28</f>
        <v>0.65159381791837723</v>
      </c>
      <c r="I24" s="63">
        <f t="shared" si="6"/>
        <v>1.6366670081191526E-3</v>
      </c>
      <c r="J24" s="8">
        <f>VLOOKUP($A$1,'Hispanic or Latino'!$A$3:$E$60,5,FALSE)</f>
        <v>93165</v>
      </c>
      <c r="K24" s="65">
        <f>J24/J28</f>
        <v>0.6714207469118898</v>
      </c>
      <c r="L24" s="63">
        <f t="shared" si="7"/>
        <v>1.9826928993512571E-2</v>
      </c>
    </row>
    <row r="25" spans="1:12" x14ac:dyDescent="0.25">
      <c r="A25" s="39" t="s">
        <v>10</v>
      </c>
      <c r="B25" s="8">
        <f>VLOOKUP($A$1,'Native Hawaiian or Other Pacifi'!$A$3:$E$60,2,FALSE)</f>
        <v>583</v>
      </c>
      <c r="C25" s="65">
        <f>B25/B28</f>
        <v>1.8287671662578341E-3</v>
      </c>
      <c r="D25" s="8">
        <f>VLOOKUP($A$1,'Native Hawaiian or Other Pacifi'!$A$3:$E$60,3,FALSE)</f>
        <v>587</v>
      </c>
      <c r="E25" s="63">
        <f>D25/D28</f>
        <v>1.9127312303065258E-3</v>
      </c>
      <c r="F25" s="63">
        <f t="shared" si="5"/>
        <v>8.3964064048691655E-5</v>
      </c>
      <c r="G25" s="8">
        <f>VLOOKUP($A$1,'Native Hawaiian or Other Pacifi'!$A$3:$E$60,4,FALSE)</f>
        <v>468</v>
      </c>
      <c r="H25" s="65">
        <f>G25/G28</f>
        <v>1.7658778072929245E-3</v>
      </c>
      <c r="I25" s="63">
        <f t="shared" si="6"/>
        <v>-1.4685342301360132E-4</v>
      </c>
      <c r="J25" s="8">
        <f>VLOOKUP($A$1,'Native Hawaiian or Other Pacifi'!$A$3:$E$60,5,FALSE)</f>
        <v>328</v>
      </c>
      <c r="K25" s="65">
        <f>J25/J28</f>
        <v>2.3638276711973362E-3</v>
      </c>
      <c r="L25" s="63">
        <f t="shared" si="7"/>
        <v>5.9794986390441173E-4</v>
      </c>
    </row>
    <row r="26" spans="1:12" x14ac:dyDescent="0.25">
      <c r="A26" s="41" t="s">
        <v>11</v>
      </c>
      <c r="B26" s="8">
        <f>VLOOKUP($A$1,White!$A$3:$E$60,2,FALSE)</f>
        <v>35648</v>
      </c>
      <c r="C26" s="65">
        <f>B26/B28</f>
        <v>0.11182142700301763</v>
      </c>
      <c r="D26" s="8">
        <f>VLOOKUP($A$1,White!$A$3:$E$60,3,FALSE)</f>
        <v>32949</v>
      </c>
      <c r="E26" s="63">
        <f>D26/D28</f>
        <v>0.10736385231238453</v>
      </c>
      <c r="F26" s="63">
        <f t="shared" si="5"/>
        <v>-4.4575746906330982E-3</v>
      </c>
      <c r="G26" s="8">
        <f>VLOOKUP($A$1,White!$A$3:$E$60,4,FALSE)</f>
        <v>27565</v>
      </c>
      <c r="H26" s="65">
        <f>G26/G28</f>
        <v>0.10400944820091765</v>
      </c>
      <c r="I26" s="63">
        <f t="shared" si="6"/>
        <v>-3.3544041114668827E-3</v>
      </c>
      <c r="J26" s="8">
        <f>VLOOKUP($A$1,White!$A$3:$E$60,5,FALSE)</f>
        <v>14690</v>
      </c>
      <c r="K26" s="65">
        <f>J26/J28</f>
        <v>0.10586776978624655</v>
      </c>
      <c r="L26" s="63">
        <f t="shared" si="7"/>
        <v>1.8583215853289065E-3</v>
      </c>
    </row>
    <row r="27" spans="1:12" x14ac:dyDescent="0.25">
      <c r="A27" s="60" t="s">
        <v>92</v>
      </c>
      <c r="B27" s="58">
        <f>VLOOKUP($A$1,'More than One Race'!$A$3:$E$60,2,FALSE)</f>
        <v>7420</v>
      </c>
      <c r="C27" s="64">
        <f>B27/B28</f>
        <v>2.3275218479645164E-2</v>
      </c>
      <c r="D27" s="58">
        <f>VLOOKUP($A$1,'More than One Race'!$A$3:$E$60,3,FALSE)</f>
        <v>6615</v>
      </c>
      <c r="E27" s="63">
        <f>D27/D28</f>
        <v>2.1554884307457698E-2</v>
      </c>
      <c r="F27" s="63">
        <f t="shared" si="5"/>
        <v>-1.7203341721874661E-3</v>
      </c>
      <c r="G27" s="8">
        <f>VLOOKUP($A$1,'More than One Race'!$A$3:$E$60,4,FALSE)</f>
        <v>5761</v>
      </c>
      <c r="H27" s="65">
        <f>G27/G28</f>
        <v>2.173765394832166E-2</v>
      </c>
      <c r="I27" s="63">
        <f t="shared" si="6"/>
        <v>1.8276964086396189E-4</v>
      </c>
      <c r="J27" s="8">
        <f>VLOOKUP($A$1,'More than One Race'!$A$3:$E$60,5,FALSE)</f>
        <v>3538</v>
      </c>
      <c r="K27" s="65">
        <f>J27/J28</f>
        <v>2.5497628965537124E-2</v>
      </c>
      <c r="L27" s="63">
        <f t="shared" si="7"/>
        <v>3.7599750172154639E-3</v>
      </c>
    </row>
    <row r="28" spans="1:12" x14ac:dyDescent="0.25">
      <c r="A28" s="38" t="s">
        <v>100</v>
      </c>
      <c r="B28" s="73">
        <f>SUM(B21:B27)</f>
        <v>318794</v>
      </c>
      <c r="C28" s="74"/>
      <c r="D28" s="73">
        <f t="shared" ref="D28:J28" si="8">SUM(D21:D27)</f>
        <v>306891</v>
      </c>
      <c r="E28" s="79"/>
      <c r="F28" s="74"/>
      <c r="G28" s="80">
        <f t="shared" si="8"/>
        <v>265024</v>
      </c>
      <c r="H28" s="80"/>
      <c r="I28" s="80"/>
      <c r="J28" s="80">
        <f t="shared" si="8"/>
        <v>138758</v>
      </c>
      <c r="K28" s="80"/>
      <c r="L28" s="80"/>
    </row>
    <row r="48" spans="1:6" ht="15.75" hidden="1" thickBot="1" x14ac:dyDescent="0.3">
      <c r="A48" s="28" t="s">
        <v>94</v>
      </c>
      <c r="B48" s="2"/>
      <c r="C48" s="2"/>
      <c r="D48" s="2"/>
      <c r="E48" s="2"/>
      <c r="F48" s="2"/>
    </row>
    <row r="49" spans="1:6" hidden="1" x14ac:dyDescent="0.25">
      <c r="A49" s="2" t="s">
        <v>24</v>
      </c>
      <c r="B49" s="2"/>
      <c r="C49" s="2"/>
      <c r="D49" s="2"/>
      <c r="E49" s="2"/>
      <c r="F49" s="2"/>
    </row>
    <row r="50" spans="1:6" hidden="1" x14ac:dyDescent="0.25">
      <c r="A50" s="2" t="s">
        <v>25</v>
      </c>
      <c r="B50" s="2"/>
      <c r="C50" s="2"/>
      <c r="D50" s="2"/>
      <c r="E50" s="2"/>
      <c r="F50" s="2"/>
    </row>
    <row r="51" spans="1:6" hidden="1" x14ac:dyDescent="0.25">
      <c r="A51" s="2" t="s">
        <v>77</v>
      </c>
      <c r="B51" s="2"/>
      <c r="C51" s="2"/>
      <c r="D51" s="2"/>
      <c r="E51" s="2"/>
      <c r="F51" s="2"/>
    </row>
    <row r="52" spans="1:6" hidden="1" x14ac:dyDescent="0.25">
      <c r="A52" s="2" t="s">
        <v>26</v>
      </c>
      <c r="B52" s="2"/>
      <c r="C52" s="2"/>
      <c r="D52" s="2"/>
      <c r="E52" s="2"/>
      <c r="F52" s="2"/>
    </row>
    <row r="53" spans="1:6" hidden="1" x14ac:dyDescent="0.25">
      <c r="A53" s="2" t="s">
        <v>27</v>
      </c>
      <c r="B53" s="2"/>
      <c r="C53" s="2"/>
      <c r="D53" s="2"/>
      <c r="E53" s="2"/>
      <c r="F53" s="2"/>
    </row>
    <row r="54" spans="1:6" hidden="1" x14ac:dyDescent="0.25">
      <c r="A54" s="2" t="s">
        <v>28</v>
      </c>
      <c r="B54" s="2"/>
      <c r="C54" s="2"/>
      <c r="D54" s="2"/>
      <c r="E54" s="2"/>
      <c r="F54" s="2"/>
    </row>
    <row r="55" spans="1:6" hidden="1" x14ac:dyDescent="0.25">
      <c r="A55" s="2" t="s">
        <v>29</v>
      </c>
      <c r="B55" s="2"/>
      <c r="C55" s="2"/>
      <c r="D55" s="2"/>
      <c r="E55" s="2"/>
      <c r="F55" s="2"/>
    </row>
    <row r="56" spans="1:6" hidden="1" x14ac:dyDescent="0.25">
      <c r="A56" s="2" t="s">
        <v>30</v>
      </c>
      <c r="B56" s="2"/>
      <c r="C56" s="2"/>
      <c r="D56" s="2"/>
      <c r="E56" s="2"/>
      <c r="F56" s="2"/>
    </row>
    <row r="57" spans="1:6" hidden="1" x14ac:dyDescent="0.25">
      <c r="A57" s="2" t="s">
        <v>31</v>
      </c>
      <c r="B57" s="2"/>
      <c r="C57" s="2"/>
      <c r="D57" s="2"/>
      <c r="E57" s="2"/>
      <c r="F57" s="2"/>
    </row>
    <row r="58" spans="1:6" hidden="1" x14ac:dyDescent="0.25">
      <c r="A58" s="2" t="s">
        <v>74</v>
      </c>
      <c r="B58" s="2"/>
      <c r="C58" s="2"/>
      <c r="D58" s="2"/>
      <c r="E58" s="2"/>
      <c r="F58" s="2"/>
    </row>
    <row r="59" spans="1:6" hidden="1" x14ac:dyDescent="0.25">
      <c r="A59" s="2" t="s">
        <v>32</v>
      </c>
      <c r="B59" s="2"/>
      <c r="C59" s="2"/>
      <c r="D59" s="2"/>
      <c r="E59" s="2"/>
      <c r="F59" s="2"/>
    </row>
    <row r="60" spans="1:6" hidden="1" x14ac:dyDescent="0.25">
      <c r="A60" s="2" t="s">
        <v>33</v>
      </c>
      <c r="B60" s="2"/>
      <c r="C60" s="2"/>
      <c r="D60" s="2"/>
      <c r="E60" s="2"/>
      <c r="F60" s="2"/>
    </row>
    <row r="61" spans="1:6" hidden="1" x14ac:dyDescent="0.25">
      <c r="A61" s="2" t="s">
        <v>78</v>
      </c>
      <c r="B61" s="2"/>
      <c r="C61" s="2"/>
      <c r="D61" s="2"/>
      <c r="E61" s="2"/>
      <c r="F61" s="2"/>
    </row>
    <row r="62" spans="1:6" hidden="1" x14ac:dyDescent="0.25">
      <c r="A62" s="2" t="s">
        <v>34</v>
      </c>
      <c r="B62" s="2"/>
      <c r="C62" s="2"/>
      <c r="D62" s="2"/>
      <c r="E62" s="2"/>
      <c r="F62" s="2"/>
    </row>
    <row r="63" spans="1:6" hidden="1" x14ac:dyDescent="0.25">
      <c r="A63" s="2" t="s">
        <v>35</v>
      </c>
      <c r="B63" s="2"/>
      <c r="C63" s="2"/>
      <c r="D63" s="2"/>
      <c r="E63" s="2"/>
      <c r="F63" s="2"/>
    </row>
    <row r="64" spans="1:6" hidden="1" x14ac:dyDescent="0.25">
      <c r="A64" s="2" t="s">
        <v>36</v>
      </c>
      <c r="B64" s="2"/>
      <c r="C64" s="2"/>
      <c r="D64" s="2"/>
      <c r="E64" s="2"/>
      <c r="F64" s="2"/>
    </row>
    <row r="65" spans="1:6" hidden="1" x14ac:dyDescent="0.25">
      <c r="A65" s="2" t="s">
        <v>37</v>
      </c>
      <c r="B65" s="2"/>
      <c r="C65" s="2"/>
      <c r="D65" s="2"/>
      <c r="E65" s="2"/>
      <c r="F65" s="2"/>
    </row>
    <row r="66" spans="1:6" hidden="1" x14ac:dyDescent="0.25">
      <c r="A66" s="2" t="s">
        <v>38</v>
      </c>
      <c r="B66" s="2"/>
      <c r="C66" s="2"/>
      <c r="D66" s="2"/>
      <c r="E66" s="2"/>
      <c r="F66" s="2"/>
    </row>
    <row r="67" spans="1:6" hidden="1" x14ac:dyDescent="0.25">
      <c r="A67" s="2" t="s">
        <v>39</v>
      </c>
      <c r="B67" s="2"/>
      <c r="C67" s="2"/>
      <c r="D67" s="2"/>
      <c r="E67" s="2"/>
      <c r="F67" s="2"/>
    </row>
    <row r="68" spans="1:6" hidden="1" x14ac:dyDescent="0.25">
      <c r="A68" s="2" t="s">
        <v>40</v>
      </c>
      <c r="B68" s="2"/>
      <c r="C68" s="2"/>
      <c r="D68" s="2"/>
      <c r="E68" s="2"/>
      <c r="F68" s="2"/>
    </row>
    <row r="69" spans="1:6" hidden="1" x14ac:dyDescent="0.25">
      <c r="A69" s="2" t="s">
        <v>41</v>
      </c>
      <c r="B69" s="2"/>
      <c r="C69" s="2"/>
      <c r="D69" s="2"/>
      <c r="E69" s="2"/>
      <c r="F69" s="2"/>
    </row>
    <row r="70" spans="1:6" hidden="1" x14ac:dyDescent="0.25">
      <c r="A70" s="2" t="s">
        <v>42</v>
      </c>
      <c r="B70" s="2"/>
      <c r="C70" s="2"/>
      <c r="D70" s="2"/>
      <c r="E70" s="2"/>
      <c r="F70" s="2"/>
    </row>
    <row r="71" spans="1:6" hidden="1" x14ac:dyDescent="0.25">
      <c r="A71" s="2" t="s">
        <v>43</v>
      </c>
      <c r="B71" s="2"/>
      <c r="C71" s="2"/>
      <c r="D71" s="2"/>
      <c r="E71" s="2"/>
      <c r="F71" s="2"/>
    </row>
    <row r="72" spans="1:6" hidden="1" x14ac:dyDescent="0.25">
      <c r="A72" s="2" t="s">
        <v>44</v>
      </c>
      <c r="B72" s="2"/>
      <c r="C72" s="2"/>
      <c r="D72" s="2"/>
      <c r="E72" s="2"/>
      <c r="F72" s="2"/>
    </row>
    <row r="73" spans="1:6" hidden="1" x14ac:dyDescent="0.25">
      <c r="A73" s="2" t="s">
        <v>45</v>
      </c>
      <c r="B73" s="2"/>
      <c r="C73" s="2"/>
      <c r="D73" s="2"/>
      <c r="E73" s="2"/>
      <c r="F73" s="2"/>
    </row>
    <row r="74" spans="1:6" hidden="1" x14ac:dyDescent="0.25">
      <c r="A74" s="2" t="s">
        <v>46</v>
      </c>
      <c r="B74" s="2"/>
      <c r="C74" s="2"/>
      <c r="D74" s="2"/>
      <c r="E74" s="2"/>
      <c r="F74" s="2"/>
    </row>
    <row r="75" spans="1:6" hidden="1" x14ac:dyDescent="0.25">
      <c r="A75" s="2" t="s">
        <v>47</v>
      </c>
      <c r="B75" s="2"/>
      <c r="C75" s="2"/>
      <c r="D75" s="2"/>
      <c r="E75" s="2"/>
      <c r="F75" s="2"/>
    </row>
    <row r="76" spans="1:6" hidden="1" x14ac:dyDescent="0.25">
      <c r="A76" s="2" t="s">
        <v>48</v>
      </c>
      <c r="B76" s="2"/>
      <c r="C76" s="2"/>
      <c r="D76" s="2"/>
      <c r="E76" s="2"/>
      <c r="F76" s="2"/>
    </row>
    <row r="77" spans="1:6" hidden="1" x14ac:dyDescent="0.25">
      <c r="A77" s="2" t="s">
        <v>49</v>
      </c>
      <c r="B77" s="2"/>
      <c r="C77" s="2"/>
      <c r="D77" s="2"/>
      <c r="E77" s="2"/>
      <c r="F77" s="2"/>
    </row>
    <row r="78" spans="1:6" hidden="1" x14ac:dyDescent="0.25">
      <c r="A78" s="2" t="s">
        <v>50</v>
      </c>
      <c r="B78" s="2"/>
      <c r="C78" s="2"/>
      <c r="D78" s="2"/>
      <c r="E78" s="2"/>
      <c r="F78" s="2"/>
    </row>
    <row r="79" spans="1:6" hidden="1" x14ac:dyDescent="0.25">
      <c r="A79" s="2" t="s">
        <v>51</v>
      </c>
      <c r="B79" s="2"/>
      <c r="C79" s="2"/>
      <c r="D79" s="2"/>
      <c r="E79" s="2"/>
      <c r="F79" s="2"/>
    </row>
    <row r="80" spans="1:6" hidden="1" x14ac:dyDescent="0.25">
      <c r="A80" s="2" t="s">
        <v>52</v>
      </c>
      <c r="B80" s="2"/>
      <c r="C80" s="2"/>
      <c r="D80" s="2"/>
      <c r="E80" s="2"/>
      <c r="F80" s="2"/>
    </row>
    <row r="81" spans="1:6" hidden="1" x14ac:dyDescent="0.25">
      <c r="A81" s="2" t="s">
        <v>53</v>
      </c>
      <c r="B81" s="2"/>
      <c r="C81" s="2"/>
      <c r="D81" s="2"/>
      <c r="E81" s="2"/>
      <c r="F81" s="2"/>
    </row>
    <row r="82" spans="1:6" hidden="1" x14ac:dyDescent="0.25">
      <c r="A82" s="2" t="s">
        <v>54</v>
      </c>
      <c r="B82" s="2"/>
      <c r="C82" s="2"/>
      <c r="D82" s="2"/>
      <c r="E82" s="2"/>
      <c r="F82" s="2"/>
    </row>
    <row r="83" spans="1:6" hidden="1" x14ac:dyDescent="0.25">
      <c r="A83" s="2" t="s">
        <v>55</v>
      </c>
      <c r="B83" s="2"/>
      <c r="C83" s="2"/>
      <c r="D83" s="2"/>
      <c r="E83" s="2"/>
      <c r="F83" s="2"/>
    </row>
    <row r="84" spans="1:6" hidden="1" x14ac:dyDescent="0.25">
      <c r="A84" s="2" t="s">
        <v>56</v>
      </c>
      <c r="B84" s="2"/>
      <c r="C84" s="2"/>
      <c r="D84" s="2"/>
      <c r="E84" s="2"/>
      <c r="F84" s="2"/>
    </row>
    <row r="85" spans="1:6" hidden="1" x14ac:dyDescent="0.25">
      <c r="A85" s="2" t="s">
        <v>57</v>
      </c>
      <c r="B85" s="2"/>
      <c r="C85" s="2"/>
      <c r="D85" s="2"/>
      <c r="E85" s="2"/>
      <c r="F85" s="2"/>
    </row>
    <row r="86" spans="1:6" hidden="1" x14ac:dyDescent="0.25">
      <c r="A86" s="2" t="s">
        <v>79</v>
      </c>
      <c r="B86" s="2"/>
      <c r="C86" s="2"/>
      <c r="D86" s="2"/>
      <c r="E86" s="2"/>
      <c r="F86" s="2"/>
    </row>
    <row r="87" spans="1:6" hidden="1" x14ac:dyDescent="0.25">
      <c r="A87" s="2" t="s">
        <v>58</v>
      </c>
      <c r="B87" s="2"/>
      <c r="C87" s="2"/>
      <c r="D87" s="2"/>
      <c r="E87" s="2"/>
      <c r="F87" s="2"/>
    </row>
    <row r="88" spans="1:6" hidden="1" x14ac:dyDescent="0.25">
      <c r="A88" s="2" t="s">
        <v>59</v>
      </c>
      <c r="B88" s="2"/>
      <c r="C88" s="2"/>
      <c r="D88" s="2"/>
      <c r="E88" s="2"/>
      <c r="F88" s="2"/>
    </row>
    <row r="89" spans="1:6" hidden="1" x14ac:dyDescent="0.25">
      <c r="A89" s="2" t="s">
        <v>60</v>
      </c>
      <c r="B89" s="2"/>
      <c r="C89" s="2"/>
      <c r="D89" s="2"/>
      <c r="E89" s="2"/>
      <c r="F89" s="2"/>
    </row>
    <row r="90" spans="1:6" hidden="1" x14ac:dyDescent="0.25">
      <c r="A90" s="2" t="s">
        <v>80</v>
      </c>
      <c r="B90" s="2"/>
      <c r="C90" s="2"/>
      <c r="D90" s="2"/>
      <c r="E90" s="2"/>
      <c r="F90" s="2"/>
    </row>
    <row r="91" spans="1:6" hidden="1" x14ac:dyDescent="0.25">
      <c r="A91" s="2" t="s">
        <v>61</v>
      </c>
      <c r="B91" s="2"/>
      <c r="C91" s="2"/>
      <c r="D91" s="2"/>
      <c r="E91" s="2"/>
      <c r="F91" s="2"/>
    </row>
    <row r="92" spans="1:6" hidden="1" x14ac:dyDescent="0.25">
      <c r="A92" s="2" t="s">
        <v>75</v>
      </c>
      <c r="B92" s="2"/>
      <c r="C92" s="2"/>
      <c r="D92" s="2"/>
      <c r="E92" s="2"/>
      <c r="F92" s="2"/>
    </row>
    <row r="93" spans="1:6" hidden="1" x14ac:dyDescent="0.25">
      <c r="A93" s="2" t="s">
        <v>62</v>
      </c>
      <c r="B93" s="2"/>
      <c r="C93" s="2"/>
      <c r="D93" s="2"/>
      <c r="E93" s="2"/>
      <c r="F93" s="2"/>
    </row>
    <row r="94" spans="1:6" hidden="1" x14ac:dyDescent="0.25">
      <c r="A94" s="2" t="s">
        <v>63</v>
      </c>
      <c r="B94" s="2"/>
      <c r="C94" s="2"/>
      <c r="D94" s="2"/>
      <c r="E94" s="2"/>
      <c r="F94" s="2"/>
    </row>
    <row r="95" spans="1:6" hidden="1" x14ac:dyDescent="0.25">
      <c r="A95" s="2" t="s">
        <v>64</v>
      </c>
      <c r="B95" s="2"/>
      <c r="C95" s="2"/>
      <c r="D95" s="2"/>
      <c r="E95" s="2"/>
      <c r="F95" s="2"/>
    </row>
    <row r="96" spans="1:6" hidden="1" x14ac:dyDescent="0.25">
      <c r="A96" s="2" t="s">
        <v>65</v>
      </c>
      <c r="B96" s="2"/>
      <c r="C96" s="2"/>
      <c r="D96" s="2"/>
      <c r="E96" s="2"/>
      <c r="F96" s="2"/>
    </row>
    <row r="97" spans="1:6" hidden="1" x14ac:dyDescent="0.25">
      <c r="A97" s="2" t="s">
        <v>66</v>
      </c>
      <c r="B97" s="2"/>
      <c r="C97" s="2"/>
      <c r="D97" s="2"/>
      <c r="E97" s="2"/>
      <c r="F97" s="2"/>
    </row>
    <row r="98" spans="1:6" hidden="1" x14ac:dyDescent="0.25">
      <c r="A98" s="2" t="s">
        <v>67</v>
      </c>
      <c r="B98" s="2"/>
      <c r="C98" s="2"/>
      <c r="D98" s="2"/>
      <c r="E98" s="2"/>
      <c r="F98" s="2"/>
    </row>
    <row r="99" spans="1:6" hidden="1" x14ac:dyDescent="0.25">
      <c r="A99" s="2" t="s">
        <v>68</v>
      </c>
      <c r="B99" s="2"/>
      <c r="C99" s="2"/>
      <c r="D99" s="2"/>
      <c r="E99" s="2"/>
      <c r="F99" s="2"/>
    </row>
    <row r="100" spans="1:6" hidden="1" x14ac:dyDescent="0.25">
      <c r="A100" s="2" t="s">
        <v>76</v>
      </c>
      <c r="B100" s="2"/>
      <c r="C100" s="2"/>
      <c r="D100" s="2"/>
      <c r="E100" s="2"/>
      <c r="F100" s="2"/>
    </row>
    <row r="101" spans="1:6" hidden="1" x14ac:dyDescent="0.25">
      <c r="A101" s="2" t="s">
        <v>69</v>
      </c>
      <c r="B101" s="2"/>
      <c r="C101" s="2"/>
      <c r="D101" s="2"/>
      <c r="E101" s="2"/>
      <c r="F101" s="2"/>
    </row>
    <row r="102" spans="1:6" hidden="1" x14ac:dyDescent="0.25">
      <c r="A102" s="2" t="s">
        <v>70</v>
      </c>
      <c r="B102" s="2"/>
      <c r="C102" s="2"/>
      <c r="D102" s="2"/>
      <c r="E102" s="2"/>
      <c r="F102" s="2"/>
    </row>
    <row r="103" spans="1:6" hidden="1" x14ac:dyDescent="0.25">
      <c r="A103" s="2" t="s">
        <v>71</v>
      </c>
      <c r="B103" s="2"/>
      <c r="C103" s="2"/>
      <c r="D103" s="2"/>
      <c r="E103" s="2"/>
      <c r="F103" s="2"/>
    </row>
    <row r="104" spans="1:6" hidden="1" x14ac:dyDescent="0.25">
      <c r="A104" s="2" t="s">
        <v>72</v>
      </c>
      <c r="B104" s="2"/>
      <c r="C104" s="2"/>
      <c r="D104" s="2"/>
      <c r="E104" s="2"/>
      <c r="F104" s="2"/>
    </row>
    <row r="105" spans="1:6" hidden="1" x14ac:dyDescent="0.25">
      <c r="A105" s="2" t="s">
        <v>73</v>
      </c>
      <c r="B105" s="2"/>
      <c r="C105" s="2"/>
      <c r="D105" s="2"/>
      <c r="E105" s="2"/>
      <c r="F105" s="2"/>
    </row>
  </sheetData>
  <mergeCells count="28">
    <mergeCell ref="A19:A20"/>
    <mergeCell ref="B19:C19"/>
    <mergeCell ref="D19:F19"/>
    <mergeCell ref="G19:I19"/>
    <mergeCell ref="A1:J1"/>
    <mergeCell ref="B3:C3"/>
    <mergeCell ref="B9:C9"/>
    <mergeCell ref="A3:A4"/>
    <mergeCell ref="A9:A10"/>
    <mergeCell ref="B7:C7"/>
    <mergeCell ref="G17:I17"/>
    <mergeCell ref="D17:F17"/>
    <mergeCell ref="B28:C28"/>
    <mergeCell ref="D3:F3"/>
    <mergeCell ref="G3:I3"/>
    <mergeCell ref="J3:L3"/>
    <mergeCell ref="D9:F9"/>
    <mergeCell ref="G9:I9"/>
    <mergeCell ref="J9:L9"/>
    <mergeCell ref="B17:C17"/>
    <mergeCell ref="D28:F28"/>
    <mergeCell ref="G28:I28"/>
    <mergeCell ref="J28:L28"/>
    <mergeCell ref="J19:L19"/>
    <mergeCell ref="D7:F7"/>
    <mergeCell ref="G7:I7"/>
    <mergeCell ref="J7:L7"/>
    <mergeCell ref="J17:L17"/>
  </mergeCells>
  <conditionalFormatting sqref="E5">
    <cfRule type="cellIs" dxfId="816" priority="96" operator="greaterThan">
      <formula>C5</formula>
    </cfRule>
    <cfRule type="cellIs" dxfId="815" priority="97" operator="lessThan">
      <formula>C5</formula>
    </cfRule>
  </conditionalFormatting>
  <conditionalFormatting sqref="E6">
    <cfRule type="cellIs" dxfId="814" priority="94" operator="greaterThan">
      <formula>C6</formula>
    </cfRule>
    <cfRule type="cellIs" dxfId="813" priority="95" operator="lessThan">
      <formula>C6</formula>
    </cfRule>
  </conditionalFormatting>
  <conditionalFormatting sqref="E11:E16">
    <cfRule type="cellIs" dxfId="812" priority="92" operator="greaterThan">
      <formula>C11</formula>
    </cfRule>
    <cfRule type="cellIs" dxfId="811" priority="93" operator="lessThan">
      <formula>C11</formula>
    </cfRule>
  </conditionalFormatting>
  <conditionalFormatting sqref="E21:E27">
    <cfRule type="cellIs" dxfId="810" priority="90" operator="greaterThan">
      <formula>C21</formula>
    </cfRule>
    <cfRule type="cellIs" dxfId="809" priority="91" operator="lessThan">
      <formula>C21</formula>
    </cfRule>
  </conditionalFormatting>
  <conditionalFormatting sqref="H5">
    <cfRule type="cellIs" dxfId="808" priority="88" operator="greaterThan">
      <formula>E5</formula>
    </cfRule>
    <cfRule type="cellIs" dxfId="807" priority="89" operator="lessThan">
      <formula>E5</formula>
    </cfRule>
  </conditionalFormatting>
  <conditionalFormatting sqref="H6">
    <cfRule type="cellIs" dxfId="806" priority="86" operator="greaterThan">
      <formula>E6</formula>
    </cfRule>
    <cfRule type="cellIs" dxfId="805" priority="87" operator="lessThan">
      <formula>E6</formula>
    </cfRule>
  </conditionalFormatting>
  <conditionalFormatting sqref="H11:H16">
    <cfRule type="cellIs" dxfId="804" priority="84" operator="greaterThan">
      <formula>E11</formula>
    </cfRule>
    <cfRule type="cellIs" dxfId="803" priority="85" operator="lessThan">
      <formula>E11</formula>
    </cfRule>
  </conditionalFormatting>
  <conditionalFormatting sqref="H21:H27">
    <cfRule type="cellIs" dxfId="802" priority="82" operator="greaterThan">
      <formula>E21</formula>
    </cfRule>
    <cfRule type="cellIs" dxfId="801" priority="83" operator="lessThan">
      <formula>E21</formula>
    </cfRule>
  </conditionalFormatting>
  <conditionalFormatting sqref="K5">
    <cfRule type="cellIs" dxfId="800" priority="79" operator="greaterThan">
      <formula>H5</formula>
    </cfRule>
    <cfRule type="cellIs" dxfId="799" priority="81" operator="lessThan">
      <formula>H5</formula>
    </cfRule>
  </conditionalFormatting>
  <conditionalFormatting sqref="K6">
    <cfRule type="cellIs" dxfId="798" priority="77" operator="greaterThan">
      <formula>H6</formula>
    </cfRule>
    <cfRule type="cellIs" dxfId="797" priority="78" operator="lessThan">
      <formula>H6</formula>
    </cfRule>
  </conditionalFormatting>
  <conditionalFormatting sqref="K11:K16">
    <cfRule type="cellIs" dxfId="796" priority="75" operator="greaterThan">
      <formula>H11</formula>
    </cfRule>
    <cfRule type="cellIs" dxfId="795" priority="76" operator="lessThan">
      <formula>H11</formula>
    </cfRule>
  </conditionalFormatting>
  <conditionalFormatting sqref="K21:K27">
    <cfRule type="cellIs" dxfId="794" priority="73" operator="greaterThan">
      <formula>H21</formula>
    </cfRule>
    <cfRule type="cellIs" dxfId="793" priority="74" operator="lessThan">
      <formula>H21</formula>
    </cfRule>
  </conditionalFormatting>
  <conditionalFormatting sqref="F5:F6">
    <cfRule type="cellIs" dxfId="792" priority="72" operator="between">
      <formula>0</formula>
      <formula>-0.05</formula>
    </cfRule>
    <cfRule type="cellIs" dxfId="791" priority="71" operator="between">
      <formula>0</formula>
      <formula>0.05</formula>
    </cfRule>
    <cfRule type="cellIs" dxfId="790" priority="70" operator="between">
      <formula>0.05</formula>
      <formula>0.1</formula>
    </cfRule>
    <cfRule type="cellIs" dxfId="789" priority="69" operator="between">
      <formula>0.1</formula>
      <formula>0.15</formula>
    </cfRule>
    <cfRule type="cellIs" dxfId="788" priority="68" operator="greaterThan">
      <formula>0.15</formula>
    </cfRule>
    <cfRule type="cellIs" dxfId="787" priority="67" operator="between">
      <formula>-0.05</formula>
      <formula>-0.1</formula>
    </cfRule>
    <cfRule type="cellIs" dxfId="786" priority="66" operator="between">
      <formula>-0.1</formula>
      <formula>-0.15</formula>
    </cfRule>
    <cfRule type="cellIs" dxfId="785" priority="65" operator="lessThan">
      <formula>-0.15</formula>
    </cfRule>
  </conditionalFormatting>
  <conditionalFormatting sqref="I5:I6">
    <cfRule type="cellIs" dxfId="784" priority="57" operator="lessThan">
      <formula>-0.15</formula>
    </cfRule>
    <cfRule type="cellIs" dxfId="783" priority="58" operator="between">
      <formula>-0.1</formula>
      <formula>-0.15</formula>
    </cfRule>
    <cfRule type="cellIs" dxfId="782" priority="59" operator="between">
      <formula>-0.05</formula>
      <formula>-0.1</formula>
    </cfRule>
    <cfRule type="cellIs" dxfId="781" priority="60" operator="greaterThan">
      <formula>0.15</formula>
    </cfRule>
    <cfRule type="cellIs" dxfId="780" priority="61" operator="between">
      <formula>0.1</formula>
      <formula>0.15</formula>
    </cfRule>
    <cfRule type="cellIs" dxfId="779" priority="62" operator="between">
      <formula>0.05</formula>
      <formula>0.1</formula>
    </cfRule>
    <cfRule type="cellIs" dxfId="778" priority="63" operator="between">
      <formula>0</formula>
      <formula>0.05</formula>
    </cfRule>
    <cfRule type="cellIs" dxfId="777" priority="64" operator="between">
      <formula>0</formula>
      <formula>-0.05</formula>
    </cfRule>
  </conditionalFormatting>
  <conditionalFormatting sqref="L5:L6">
    <cfRule type="cellIs" dxfId="776" priority="49" operator="lessThan">
      <formula>-0.15</formula>
    </cfRule>
    <cfRule type="cellIs" dxfId="775" priority="50" operator="between">
      <formula>-0.1</formula>
      <formula>-0.15</formula>
    </cfRule>
    <cfRule type="cellIs" dxfId="774" priority="51" operator="between">
      <formula>-0.05</formula>
      <formula>-0.1</formula>
    </cfRule>
    <cfRule type="cellIs" dxfId="773" priority="52" operator="greaterThan">
      <formula>0.15</formula>
    </cfRule>
    <cfRule type="cellIs" dxfId="772" priority="53" operator="between">
      <formula>0.1</formula>
      <formula>0.15</formula>
    </cfRule>
    <cfRule type="cellIs" dxfId="771" priority="54" operator="between">
      <formula>0.05</formula>
      <formula>0.1</formula>
    </cfRule>
    <cfRule type="cellIs" dxfId="770" priority="55" operator="between">
      <formula>0</formula>
      <formula>0.05</formula>
    </cfRule>
    <cfRule type="cellIs" dxfId="769" priority="56" operator="between">
      <formula>0</formula>
      <formula>-0.05</formula>
    </cfRule>
  </conditionalFormatting>
  <conditionalFormatting sqref="F11:F16">
    <cfRule type="cellIs" dxfId="768" priority="41" operator="lessThan">
      <formula>-0.15</formula>
    </cfRule>
    <cfRule type="cellIs" dxfId="767" priority="42" operator="between">
      <formula>-0.1</formula>
      <formula>-0.15</formula>
    </cfRule>
    <cfRule type="cellIs" dxfId="766" priority="43" operator="between">
      <formula>-0.05</formula>
      <formula>-0.1</formula>
    </cfRule>
    <cfRule type="cellIs" dxfId="765" priority="44" operator="greaterThan">
      <formula>0.15</formula>
    </cfRule>
    <cfRule type="cellIs" dxfId="764" priority="45" operator="between">
      <formula>0.1</formula>
      <formula>0.15</formula>
    </cfRule>
    <cfRule type="cellIs" dxfId="763" priority="46" operator="between">
      <formula>0.05</formula>
      <formula>0.1</formula>
    </cfRule>
    <cfRule type="cellIs" dxfId="762" priority="47" operator="between">
      <formula>0</formula>
      <formula>0.05</formula>
    </cfRule>
    <cfRule type="cellIs" dxfId="761" priority="48" operator="between">
      <formula>0</formula>
      <formula>-0.05</formula>
    </cfRule>
  </conditionalFormatting>
  <conditionalFormatting sqref="I11:I16">
    <cfRule type="cellIs" dxfId="760" priority="33" operator="lessThan">
      <formula>-0.15</formula>
    </cfRule>
    <cfRule type="cellIs" dxfId="759" priority="34" operator="between">
      <formula>-0.1</formula>
      <formula>-0.15</formula>
    </cfRule>
    <cfRule type="cellIs" dxfId="758" priority="35" operator="between">
      <formula>-0.05</formula>
      <formula>-0.1</formula>
    </cfRule>
    <cfRule type="cellIs" dxfId="757" priority="36" operator="greaterThan">
      <formula>0.15</formula>
    </cfRule>
    <cfRule type="cellIs" dxfId="756" priority="37" operator="between">
      <formula>0.1</formula>
      <formula>0.15</formula>
    </cfRule>
    <cfRule type="cellIs" dxfId="755" priority="38" operator="between">
      <formula>0.05</formula>
      <formula>0.1</formula>
    </cfRule>
    <cfRule type="cellIs" dxfId="754" priority="39" operator="between">
      <formula>0</formula>
      <formula>0.05</formula>
    </cfRule>
    <cfRule type="cellIs" dxfId="753" priority="40" operator="between">
      <formula>0</formula>
      <formula>-0.05</formula>
    </cfRule>
  </conditionalFormatting>
  <conditionalFormatting sqref="L11:L16">
    <cfRule type="cellIs" dxfId="752" priority="25" operator="lessThan">
      <formula>-0.15</formula>
    </cfRule>
    <cfRule type="cellIs" dxfId="751" priority="26" operator="between">
      <formula>-0.1</formula>
      <formula>-0.15</formula>
    </cfRule>
    <cfRule type="cellIs" dxfId="750" priority="27" operator="between">
      <formula>-0.05</formula>
      <formula>-0.1</formula>
    </cfRule>
    <cfRule type="cellIs" dxfId="749" priority="28" operator="greaterThan">
      <formula>0.15</formula>
    </cfRule>
    <cfRule type="cellIs" dxfId="748" priority="29" operator="between">
      <formula>0.1</formula>
      <formula>0.15</formula>
    </cfRule>
    <cfRule type="cellIs" dxfId="747" priority="30" operator="between">
      <formula>0.05</formula>
      <formula>0.1</formula>
    </cfRule>
    <cfRule type="cellIs" dxfId="746" priority="31" operator="between">
      <formula>0</formula>
      <formula>0.05</formula>
    </cfRule>
    <cfRule type="cellIs" dxfId="745" priority="32" operator="between">
      <formula>0</formula>
      <formula>-0.05</formula>
    </cfRule>
  </conditionalFormatting>
  <conditionalFormatting sqref="F21:F27">
    <cfRule type="cellIs" dxfId="744" priority="17" operator="lessThan">
      <formula>-0.15</formula>
    </cfRule>
    <cfRule type="cellIs" dxfId="743" priority="18" operator="between">
      <formula>-0.1</formula>
      <formula>-0.15</formula>
    </cfRule>
    <cfRule type="cellIs" dxfId="742" priority="19" operator="between">
      <formula>-0.05</formula>
      <formula>-0.1</formula>
    </cfRule>
    <cfRule type="cellIs" dxfId="741" priority="20" operator="greaterThan">
      <formula>0.15</formula>
    </cfRule>
    <cfRule type="cellIs" dxfId="740" priority="21" operator="between">
      <formula>0.1</formula>
      <formula>0.15</formula>
    </cfRule>
    <cfRule type="cellIs" dxfId="739" priority="22" operator="between">
      <formula>0.05</formula>
      <formula>0.1</formula>
    </cfRule>
    <cfRule type="cellIs" dxfId="738" priority="23" operator="between">
      <formula>0</formula>
      <formula>0.05</formula>
    </cfRule>
    <cfRule type="cellIs" dxfId="737" priority="24" operator="between">
      <formula>0</formula>
      <formula>-0.05</formula>
    </cfRule>
  </conditionalFormatting>
  <conditionalFormatting sqref="I21:I27">
    <cfRule type="cellIs" dxfId="736" priority="9" operator="lessThan">
      <formula>-0.15</formula>
    </cfRule>
    <cfRule type="cellIs" dxfId="735" priority="10" operator="between">
      <formula>-0.1</formula>
      <formula>-0.15</formula>
    </cfRule>
    <cfRule type="cellIs" dxfId="734" priority="11" operator="between">
      <formula>-0.05</formula>
      <formula>-0.1</formula>
    </cfRule>
    <cfRule type="cellIs" dxfId="733" priority="12" operator="greaterThan">
      <formula>0.15</formula>
    </cfRule>
    <cfRule type="cellIs" dxfId="732" priority="13" operator="between">
      <formula>0.1</formula>
      <formula>0.15</formula>
    </cfRule>
    <cfRule type="cellIs" dxfId="731" priority="14" operator="between">
      <formula>0.05</formula>
      <formula>0.1</formula>
    </cfRule>
    <cfRule type="cellIs" dxfId="730" priority="15" operator="between">
      <formula>0</formula>
      <formula>0.05</formula>
    </cfRule>
    <cfRule type="cellIs" dxfId="729" priority="16" operator="between">
      <formula>0</formula>
      <formula>-0.05</formula>
    </cfRule>
  </conditionalFormatting>
  <conditionalFormatting sqref="L21:L27">
    <cfRule type="cellIs" dxfId="728" priority="1" operator="lessThan">
      <formula>-0.15</formula>
    </cfRule>
    <cfRule type="cellIs" dxfId="727" priority="2" operator="between">
      <formula>-0.1</formula>
      <formula>-0.15</formula>
    </cfRule>
    <cfRule type="cellIs" dxfId="726" priority="3" operator="between">
      <formula>-0.05</formula>
      <formula>-0.1</formula>
    </cfRule>
    <cfRule type="cellIs" dxfId="725" priority="4" operator="greaterThan">
      <formula>0.15</formula>
    </cfRule>
    <cfRule type="cellIs" dxfId="724" priority="5" operator="between">
      <formula>0.1</formula>
      <formula>0.15</formula>
    </cfRule>
    <cfRule type="cellIs" dxfId="723" priority="6" operator="between">
      <formula>0.05</formula>
      <formula>0.1</formula>
    </cfRule>
    <cfRule type="cellIs" dxfId="722" priority="7" operator="between">
      <formula>0</formula>
      <formula>0.05</formula>
    </cfRule>
    <cfRule type="cellIs" dxfId="721" priority="8" operator="between">
      <formula>0</formula>
      <formula>-0.05</formula>
    </cfRule>
  </conditionalFormatting>
  <dataValidations count="1">
    <dataValidation type="list" allowBlank="1" showInputMessage="1" showErrorMessage="1" promptTitle="GRANTEE NAME" sqref="A1:J1" xr:uid="{B20BF318-B5CC-4701-A3DB-15DBC30E8E6A}">
      <formula1>$A$49:$A$105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1F095-8536-46DA-87D2-486A158BBF9C}">
  <sheetPr>
    <tabColor theme="0" tint="-0.34998626667073579"/>
  </sheetPr>
  <dimension ref="A1:L1034"/>
  <sheetViews>
    <sheetView workbookViewId="0">
      <pane xSplit="1" ySplit="2" topLeftCell="B3" activePane="bottomRight" state="frozenSplit"/>
      <selection pane="topRight" activeCell="P1" sqref="P1"/>
      <selection pane="bottomLeft" activeCell="A13" sqref="A13"/>
      <selection pane="bottomRight" activeCell="P4" sqref="P4"/>
    </sheetView>
  </sheetViews>
  <sheetFormatPr defaultRowHeight="15" x14ac:dyDescent="0.25"/>
  <cols>
    <col min="1" max="1" width="23.7109375" bestFit="1" customWidth="1"/>
    <col min="2" max="2" width="12.5703125" style="1" customWidth="1"/>
    <col min="6" max="6" width="3.140625" customWidth="1"/>
    <col min="7" max="7" width="9.140625" style="1"/>
    <col min="8" max="8" width="10.28515625" style="1" customWidth="1"/>
    <col min="9" max="9" width="9.140625" style="1"/>
    <col min="10" max="10" width="10.5703125" style="1" customWidth="1"/>
    <col min="11" max="11" width="9.140625" style="1"/>
    <col min="12" max="12" width="11.42578125" style="1" customWidth="1"/>
  </cols>
  <sheetData>
    <row r="1" spans="1:12" s="2" customFormat="1" ht="30" customHeight="1" thickBot="1" x14ac:dyDescent="0.3">
      <c r="A1" s="30" t="s">
        <v>0</v>
      </c>
      <c r="B1" s="1"/>
      <c r="C1" s="30"/>
      <c r="D1" s="30"/>
      <c r="E1" s="30"/>
      <c r="G1" s="83" t="s">
        <v>89</v>
      </c>
      <c r="H1" s="83"/>
      <c r="I1" s="83" t="s">
        <v>86</v>
      </c>
      <c r="J1" s="83"/>
      <c r="K1" s="84" t="s">
        <v>90</v>
      </c>
      <c r="L1" s="84"/>
    </row>
    <row r="2" spans="1:12" ht="15.75" thickBot="1" x14ac:dyDescent="0.3">
      <c r="A2" s="69" t="s">
        <v>93</v>
      </c>
      <c r="B2" s="31">
        <v>2017</v>
      </c>
      <c r="C2" s="32">
        <v>2018</v>
      </c>
      <c r="D2" s="32">
        <v>2019</v>
      </c>
      <c r="E2" s="33">
        <v>2020</v>
      </c>
      <c r="G2" s="11" t="s">
        <v>87</v>
      </c>
      <c r="H2" s="11" t="s">
        <v>88</v>
      </c>
      <c r="I2" s="11" t="s">
        <v>87</v>
      </c>
      <c r="J2" s="11" t="s">
        <v>88</v>
      </c>
      <c r="K2" s="11" t="s">
        <v>87</v>
      </c>
      <c r="L2" s="11" t="s">
        <v>88</v>
      </c>
    </row>
    <row r="3" spans="1:12" x14ac:dyDescent="0.25">
      <c r="A3" s="15" t="s">
        <v>24</v>
      </c>
      <c r="B3" s="49">
        <v>10662</v>
      </c>
      <c r="C3" s="49">
        <v>10200</v>
      </c>
      <c r="D3" s="49">
        <v>8654</v>
      </c>
      <c r="E3" s="49">
        <v>7034</v>
      </c>
      <c r="G3" s="8">
        <f t="shared" ref="G3:G34" si="0">D3-C3</f>
        <v>-1546</v>
      </c>
      <c r="H3" s="14">
        <f t="shared" ref="H3:H34" si="1">IF(C3&gt;0, G3/C3, 0)</f>
        <v>-0.1515686274509804</v>
      </c>
      <c r="I3" s="8">
        <f t="shared" ref="I3:I34" si="2">E3-D3</f>
        <v>-1620</v>
      </c>
      <c r="J3" s="14">
        <f t="shared" ref="J3:J34" si="3">IF(D3&gt;0, I3/D3, 0)</f>
        <v>-0.1871966720591634</v>
      </c>
      <c r="K3" s="8">
        <f t="shared" ref="K3:K34" si="4">E3-C3</f>
        <v>-3166</v>
      </c>
      <c r="L3" s="14">
        <f t="shared" ref="L3:L34" si="5">IF(C3&gt;0, K3/C3, 0)</f>
        <v>-0.31039215686274507</v>
      </c>
    </row>
    <row r="4" spans="1:12" x14ac:dyDescent="0.25">
      <c r="A4" s="6" t="s">
        <v>25</v>
      </c>
      <c r="B4" s="8">
        <v>1158</v>
      </c>
      <c r="C4" s="8">
        <v>1011</v>
      </c>
      <c r="D4" s="8">
        <v>651</v>
      </c>
      <c r="E4" s="8">
        <v>553</v>
      </c>
      <c r="G4" s="8">
        <f t="shared" si="0"/>
        <v>-360</v>
      </c>
      <c r="H4" s="14">
        <f t="shared" si="1"/>
        <v>-0.35608308605341249</v>
      </c>
      <c r="I4" s="8">
        <f t="shared" si="2"/>
        <v>-98</v>
      </c>
      <c r="J4" s="14">
        <f t="shared" si="3"/>
        <v>-0.15053763440860216</v>
      </c>
      <c r="K4" s="8">
        <f t="shared" si="4"/>
        <v>-458</v>
      </c>
      <c r="L4" s="14">
        <f t="shared" si="5"/>
        <v>-0.45301681503461921</v>
      </c>
    </row>
    <row r="5" spans="1:12" x14ac:dyDescent="0.25">
      <c r="A5" s="6" t="s">
        <v>26</v>
      </c>
      <c r="B5" s="8">
        <v>9083</v>
      </c>
      <c r="C5" s="8">
        <v>8599</v>
      </c>
      <c r="D5" s="8">
        <v>7506</v>
      </c>
      <c r="E5" s="8">
        <v>5208</v>
      </c>
      <c r="G5" s="8">
        <f t="shared" si="0"/>
        <v>-1093</v>
      </c>
      <c r="H5" s="14">
        <f t="shared" si="1"/>
        <v>-0.12710780323293405</v>
      </c>
      <c r="I5" s="8">
        <f t="shared" si="2"/>
        <v>-2298</v>
      </c>
      <c r="J5" s="14">
        <f t="shared" si="3"/>
        <v>-0.30615507593924862</v>
      </c>
      <c r="K5" s="8">
        <f t="shared" si="4"/>
        <v>-3391</v>
      </c>
      <c r="L5" s="14">
        <f t="shared" si="5"/>
        <v>-0.39434818002093269</v>
      </c>
    </row>
    <row r="6" spans="1:12" x14ac:dyDescent="0.25">
      <c r="A6" s="6" t="s">
        <v>27</v>
      </c>
      <c r="B6" s="8">
        <v>7362</v>
      </c>
      <c r="C6" s="8">
        <v>6600</v>
      </c>
      <c r="D6" s="8">
        <v>5679</v>
      </c>
      <c r="E6" s="8">
        <v>3982</v>
      </c>
      <c r="G6" s="8">
        <f t="shared" si="0"/>
        <v>-921</v>
      </c>
      <c r="H6" s="14">
        <f t="shared" si="1"/>
        <v>-0.13954545454545456</v>
      </c>
      <c r="I6" s="8">
        <f t="shared" si="2"/>
        <v>-1697</v>
      </c>
      <c r="J6" s="14">
        <f t="shared" si="3"/>
        <v>-0.29882021482655396</v>
      </c>
      <c r="K6" s="8">
        <f t="shared" si="4"/>
        <v>-2618</v>
      </c>
      <c r="L6" s="14">
        <f t="shared" si="5"/>
        <v>-0.39666666666666667</v>
      </c>
    </row>
    <row r="7" spans="1:12" x14ac:dyDescent="0.25">
      <c r="A7" s="6" t="s">
        <v>28</v>
      </c>
      <c r="B7" s="8">
        <v>133026</v>
      </c>
      <c r="C7" s="8">
        <v>179127</v>
      </c>
      <c r="D7" s="8">
        <v>156140</v>
      </c>
      <c r="E7" s="8">
        <v>86294</v>
      </c>
      <c r="G7" s="8">
        <f t="shared" si="0"/>
        <v>-22987</v>
      </c>
      <c r="H7" s="14">
        <f t="shared" si="1"/>
        <v>-0.12832794609411199</v>
      </c>
      <c r="I7" s="8">
        <f t="shared" si="2"/>
        <v>-69846</v>
      </c>
      <c r="J7" s="14">
        <f t="shared" si="3"/>
        <v>-0.44732931984116819</v>
      </c>
      <c r="K7" s="8">
        <f t="shared" si="4"/>
        <v>-92833</v>
      </c>
      <c r="L7" s="14">
        <f t="shared" si="5"/>
        <v>-0.51825241309238701</v>
      </c>
    </row>
    <row r="8" spans="1:12" x14ac:dyDescent="0.25">
      <c r="A8" s="6" t="s">
        <v>29</v>
      </c>
      <c r="B8" s="8">
        <v>5684</v>
      </c>
      <c r="C8" s="8">
        <v>5727</v>
      </c>
      <c r="D8" s="8">
        <v>4923</v>
      </c>
      <c r="E8" s="8">
        <v>2122</v>
      </c>
      <c r="G8" s="8">
        <f t="shared" si="0"/>
        <v>-804</v>
      </c>
      <c r="H8" s="14">
        <f t="shared" si="1"/>
        <v>-0.14038763750654792</v>
      </c>
      <c r="I8" s="8">
        <f t="shared" si="2"/>
        <v>-2801</v>
      </c>
      <c r="J8" s="14">
        <f t="shared" si="3"/>
        <v>-0.56896201503148491</v>
      </c>
      <c r="K8" s="8">
        <f t="shared" si="4"/>
        <v>-3605</v>
      </c>
      <c r="L8" s="14">
        <f t="shared" si="5"/>
        <v>-0.6294744194167976</v>
      </c>
    </row>
    <row r="9" spans="1:12" x14ac:dyDescent="0.25">
      <c r="A9" s="6" t="s">
        <v>30</v>
      </c>
      <c r="B9" s="8">
        <v>12149</v>
      </c>
      <c r="C9" s="8">
        <v>12116</v>
      </c>
      <c r="D9" s="8">
        <v>9825</v>
      </c>
      <c r="E9" s="8">
        <v>6269</v>
      </c>
      <c r="G9" s="8">
        <f t="shared" si="0"/>
        <v>-2291</v>
      </c>
      <c r="H9" s="14">
        <f t="shared" si="1"/>
        <v>-0.18908880818752064</v>
      </c>
      <c r="I9" s="8">
        <f t="shared" si="2"/>
        <v>-3556</v>
      </c>
      <c r="J9" s="14">
        <f t="shared" si="3"/>
        <v>-0.36193384223918573</v>
      </c>
      <c r="K9" s="8">
        <f t="shared" si="4"/>
        <v>-5847</v>
      </c>
      <c r="L9" s="14">
        <f t="shared" si="5"/>
        <v>-0.48258501155496863</v>
      </c>
    </row>
    <row r="10" spans="1:12" x14ac:dyDescent="0.25">
      <c r="A10" s="6" t="s">
        <v>31</v>
      </c>
      <c r="B10" s="8">
        <v>1849</v>
      </c>
      <c r="C10" s="8">
        <v>1792</v>
      </c>
      <c r="D10" s="8">
        <v>1398</v>
      </c>
      <c r="E10" s="8">
        <v>965</v>
      </c>
      <c r="G10" s="8">
        <f t="shared" si="0"/>
        <v>-394</v>
      </c>
      <c r="H10" s="14">
        <f t="shared" si="1"/>
        <v>-0.21986607142857142</v>
      </c>
      <c r="I10" s="8">
        <f t="shared" si="2"/>
        <v>-433</v>
      </c>
      <c r="J10" s="14">
        <f t="shared" si="3"/>
        <v>-0.30972818311874106</v>
      </c>
      <c r="K10" s="8">
        <f t="shared" si="4"/>
        <v>-827</v>
      </c>
      <c r="L10" s="14">
        <f t="shared" si="5"/>
        <v>-0.4614955357142857</v>
      </c>
    </row>
    <row r="11" spans="1:12" x14ac:dyDescent="0.25">
      <c r="A11" s="6" t="s">
        <v>32</v>
      </c>
      <c r="B11" s="8">
        <v>87332</v>
      </c>
      <c r="C11" s="8">
        <v>81762</v>
      </c>
      <c r="D11" s="8">
        <v>67105</v>
      </c>
      <c r="E11" s="8">
        <v>50202</v>
      </c>
      <c r="G11" s="8">
        <f t="shared" si="0"/>
        <v>-14657</v>
      </c>
      <c r="H11" s="14">
        <f t="shared" si="1"/>
        <v>-0.17926420586580563</v>
      </c>
      <c r="I11" s="8">
        <f t="shared" si="2"/>
        <v>-16903</v>
      </c>
      <c r="J11" s="14">
        <f t="shared" si="3"/>
        <v>-0.25188883093659192</v>
      </c>
      <c r="K11" s="8">
        <f t="shared" si="4"/>
        <v>-31560</v>
      </c>
      <c r="L11" s="14">
        <f t="shared" si="5"/>
        <v>-0.38599838555808319</v>
      </c>
    </row>
    <row r="12" spans="1:12" x14ac:dyDescent="0.25">
      <c r="A12" s="6" t="s">
        <v>33</v>
      </c>
      <c r="B12" s="8">
        <v>24004</v>
      </c>
      <c r="C12" s="8">
        <v>22607</v>
      </c>
      <c r="D12" s="8">
        <v>19218</v>
      </c>
      <c r="E12" s="8">
        <v>12394</v>
      </c>
      <c r="G12" s="8">
        <f t="shared" si="0"/>
        <v>-3389</v>
      </c>
      <c r="H12" s="14">
        <f t="shared" si="1"/>
        <v>-0.14990932012208608</v>
      </c>
      <c r="I12" s="8">
        <f t="shared" si="2"/>
        <v>-6824</v>
      </c>
      <c r="J12" s="14">
        <f t="shared" si="3"/>
        <v>-0.35508377562701632</v>
      </c>
      <c r="K12" s="8">
        <f t="shared" si="4"/>
        <v>-10213</v>
      </c>
      <c r="L12" s="14">
        <f t="shared" si="5"/>
        <v>-0.45176272835847303</v>
      </c>
    </row>
    <row r="13" spans="1:12" x14ac:dyDescent="0.25">
      <c r="A13" s="6" t="s">
        <v>34</v>
      </c>
      <c r="B13" s="8">
        <v>2591</v>
      </c>
      <c r="C13" s="8">
        <v>2315</v>
      </c>
      <c r="D13" s="8">
        <v>1975</v>
      </c>
      <c r="E13" s="8">
        <v>1422</v>
      </c>
      <c r="G13" s="8">
        <f t="shared" si="0"/>
        <v>-340</v>
      </c>
      <c r="H13" s="14">
        <f t="shared" si="1"/>
        <v>-0.14686825053995681</v>
      </c>
      <c r="I13" s="8">
        <f t="shared" si="2"/>
        <v>-553</v>
      </c>
      <c r="J13" s="14">
        <f t="shared" si="3"/>
        <v>-0.28000000000000003</v>
      </c>
      <c r="K13" s="8">
        <f t="shared" si="4"/>
        <v>-893</v>
      </c>
      <c r="L13" s="14">
        <f t="shared" si="5"/>
        <v>-0.38574514038876889</v>
      </c>
    </row>
    <row r="14" spans="1:12" x14ac:dyDescent="0.25">
      <c r="A14" s="6" t="s">
        <v>35</v>
      </c>
      <c r="B14" s="8">
        <v>3163</v>
      </c>
      <c r="C14" s="8">
        <v>3045</v>
      </c>
      <c r="D14" s="8">
        <v>2454</v>
      </c>
      <c r="E14" s="8">
        <v>679</v>
      </c>
      <c r="G14" s="8">
        <f t="shared" si="0"/>
        <v>-591</v>
      </c>
      <c r="H14" s="14">
        <f t="shared" si="1"/>
        <v>-0.19408866995073892</v>
      </c>
      <c r="I14" s="8">
        <f t="shared" si="2"/>
        <v>-1775</v>
      </c>
      <c r="J14" s="14">
        <f t="shared" si="3"/>
        <v>-0.72330888345558275</v>
      </c>
      <c r="K14" s="8">
        <f t="shared" si="4"/>
        <v>-2366</v>
      </c>
      <c r="L14" s="14">
        <f t="shared" si="5"/>
        <v>-0.77701149425287352</v>
      </c>
    </row>
    <row r="15" spans="1:12" x14ac:dyDescent="0.25">
      <c r="A15" s="6" t="s">
        <v>36</v>
      </c>
      <c r="B15" s="8">
        <v>23613</v>
      </c>
      <c r="C15" s="8">
        <v>35214</v>
      </c>
      <c r="D15" s="8">
        <v>32107</v>
      </c>
      <c r="E15" s="8">
        <v>19648</v>
      </c>
      <c r="G15" s="8">
        <f t="shared" si="0"/>
        <v>-3107</v>
      </c>
      <c r="H15" s="14">
        <f t="shared" si="1"/>
        <v>-8.8231953200431645E-2</v>
      </c>
      <c r="I15" s="8">
        <f t="shared" si="2"/>
        <v>-12459</v>
      </c>
      <c r="J15" s="14">
        <f t="shared" si="3"/>
        <v>-0.38804622045036907</v>
      </c>
      <c r="K15" s="8">
        <f t="shared" si="4"/>
        <v>-15566</v>
      </c>
      <c r="L15" s="14">
        <f t="shared" si="5"/>
        <v>-0.4420400976884194</v>
      </c>
    </row>
    <row r="16" spans="1:12" x14ac:dyDescent="0.25">
      <c r="A16" s="6" t="s">
        <v>37</v>
      </c>
      <c r="B16" s="8">
        <v>13333</v>
      </c>
      <c r="C16" s="8">
        <v>12629</v>
      </c>
      <c r="D16" s="8">
        <v>11081</v>
      </c>
      <c r="E16" s="8">
        <v>9441</v>
      </c>
      <c r="G16" s="8">
        <f t="shared" si="0"/>
        <v>-1548</v>
      </c>
      <c r="H16" s="14">
        <f t="shared" si="1"/>
        <v>-0.12257502573442078</v>
      </c>
      <c r="I16" s="8">
        <f t="shared" si="2"/>
        <v>-1640</v>
      </c>
      <c r="J16" s="14">
        <f t="shared" si="3"/>
        <v>-0.14800108293475317</v>
      </c>
      <c r="K16" s="8">
        <f t="shared" si="4"/>
        <v>-3188</v>
      </c>
      <c r="L16" s="14">
        <f t="shared" si="5"/>
        <v>-0.25243487211972443</v>
      </c>
    </row>
    <row r="17" spans="1:12" x14ac:dyDescent="0.25">
      <c r="A17" s="6" t="s">
        <v>38</v>
      </c>
      <c r="B17" s="8">
        <v>5640</v>
      </c>
      <c r="C17" s="8">
        <v>5588</v>
      </c>
      <c r="D17" s="8">
        <v>4906</v>
      </c>
      <c r="E17" s="8">
        <v>4142</v>
      </c>
      <c r="G17" s="8">
        <f t="shared" si="0"/>
        <v>-682</v>
      </c>
      <c r="H17" s="14">
        <f t="shared" si="1"/>
        <v>-0.12204724409448819</v>
      </c>
      <c r="I17" s="8">
        <f t="shared" si="2"/>
        <v>-764</v>
      </c>
      <c r="J17" s="14">
        <f t="shared" si="3"/>
        <v>-0.15572768039135751</v>
      </c>
      <c r="K17" s="8">
        <f t="shared" si="4"/>
        <v>-1446</v>
      </c>
      <c r="L17" s="14">
        <f t="shared" si="5"/>
        <v>-0.25876879026485328</v>
      </c>
    </row>
    <row r="18" spans="1:12" x14ac:dyDescent="0.25">
      <c r="A18" s="6" t="s">
        <v>39</v>
      </c>
      <c r="B18" s="8">
        <v>3652</v>
      </c>
      <c r="C18" s="8">
        <v>3557</v>
      </c>
      <c r="D18" s="8">
        <v>3467</v>
      </c>
      <c r="E18" s="8">
        <v>2312</v>
      </c>
      <c r="G18" s="8">
        <f t="shared" si="0"/>
        <v>-90</v>
      </c>
      <c r="H18" s="14">
        <f t="shared" si="1"/>
        <v>-2.5302220972729828E-2</v>
      </c>
      <c r="I18" s="8">
        <f t="shared" si="2"/>
        <v>-1155</v>
      </c>
      <c r="J18" s="14">
        <f t="shared" si="3"/>
        <v>-0.3331410441303721</v>
      </c>
      <c r="K18" s="8">
        <f t="shared" si="4"/>
        <v>-1245</v>
      </c>
      <c r="L18" s="14">
        <f t="shared" si="5"/>
        <v>-0.35001405678942932</v>
      </c>
    </row>
    <row r="19" spans="1:12" x14ac:dyDescent="0.25">
      <c r="A19" s="6" t="s">
        <v>40</v>
      </c>
      <c r="B19" s="8">
        <v>9447</v>
      </c>
      <c r="C19" s="8">
        <v>8803</v>
      </c>
      <c r="D19" s="8">
        <v>6459</v>
      </c>
      <c r="E19" s="8">
        <v>3629</v>
      </c>
      <c r="G19" s="8">
        <f t="shared" si="0"/>
        <v>-2344</v>
      </c>
      <c r="H19" s="14">
        <f t="shared" si="1"/>
        <v>-0.26627286152448026</v>
      </c>
      <c r="I19" s="8">
        <f t="shared" si="2"/>
        <v>-2830</v>
      </c>
      <c r="J19" s="14">
        <f t="shared" si="3"/>
        <v>-0.43814832017340144</v>
      </c>
      <c r="K19" s="8">
        <f t="shared" si="4"/>
        <v>-5174</v>
      </c>
      <c r="L19" s="14">
        <f t="shared" si="5"/>
        <v>-0.58775417471316593</v>
      </c>
    </row>
    <row r="20" spans="1:12" x14ac:dyDescent="0.25">
      <c r="A20" s="6" t="s">
        <v>41</v>
      </c>
      <c r="B20" s="8">
        <v>11006</v>
      </c>
      <c r="C20" s="8">
        <v>9199</v>
      </c>
      <c r="D20" s="8">
        <v>7614</v>
      </c>
      <c r="E20" s="8">
        <v>4414</v>
      </c>
      <c r="G20" s="8">
        <f t="shared" si="0"/>
        <v>-1585</v>
      </c>
      <c r="H20" s="14">
        <f t="shared" si="1"/>
        <v>-0.17230133710185891</v>
      </c>
      <c r="I20" s="8">
        <f t="shared" si="2"/>
        <v>-3200</v>
      </c>
      <c r="J20" s="14">
        <f t="shared" si="3"/>
        <v>-0.42027843446283164</v>
      </c>
      <c r="K20" s="8">
        <f t="shared" si="4"/>
        <v>-4785</v>
      </c>
      <c r="L20" s="14">
        <f t="shared" si="5"/>
        <v>-0.5201652353516687</v>
      </c>
    </row>
    <row r="21" spans="1:12" x14ac:dyDescent="0.25">
      <c r="A21" s="6" t="s">
        <v>42</v>
      </c>
      <c r="B21" s="8">
        <v>3352</v>
      </c>
      <c r="C21" s="8">
        <v>3382</v>
      </c>
      <c r="D21" s="8">
        <v>2802</v>
      </c>
      <c r="E21" s="8">
        <v>2441</v>
      </c>
      <c r="G21" s="8">
        <f t="shared" si="0"/>
        <v>-580</v>
      </c>
      <c r="H21" s="14">
        <f t="shared" si="1"/>
        <v>-0.17149615612063868</v>
      </c>
      <c r="I21" s="8">
        <f t="shared" si="2"/>
        <v>-361</v>
      </c>
      <c r="J21" s="14">
        <f t="shared" si="3"/>
        <v>-0.12883654532476801</v>
      </c>
      <c r="K21" s="8">
        <f t="shared" si="4"/>
        <v>-941</v>
      </c>
      <c r="L21" s="14">
        <f t="shared" si="5"/>
        <v>-0.27823772915434652</v>
      </c>
    </row>
    <row r="22" spans="1:12" x14ac:dyDescent="0.25">
      <c r="A22" s="6" t="s">
        <v>43</v>
      </c>
      <c r="B22" s="8">
        <v>14391</v>
      </c>
      <c r="C22" s="8">
        <v>14110</v>
      </c>
      <c r="D22" s="8">
        <v>12258</v>
      </c>
      <c r="E22" s="8">
        <v>9026</v>
      </c>
      <c r="G22" s="8">
        <f t="shared" si="0"/>
        <v>-1852</v>
      </c>
      <c r="H22" s="14">
        <f t="shared" si="1"/>
        <v>-0.13125442948263644</v>
      </c>
      <c r="I22" s="8">
        <f t="shared" si="2"/>
        <v>-3232</v>
      </c>
      <c r="J22" s="14">
        <f t="shared" si="3"/>
        <v>-0.26366454560287161</v>
      </c>
      <c r="K22" s="8">
        <f t="shared" si="4"/>
        <v>-5084</v>
      </c>
      <c r="L22" s="14">
        <f t="shared" si="5"/>
        <v>-0.36031183557760454</v>
      </c>
    </row>
    <row r="23" spans="1:12" x14ac:dyDescent="0.25">
      <c r="A23" s="6" t="s">
        <v>44</v>
      </c>
      <c r="B23" s="8">
        <v>11769</v>
      </c>
      <c r="C23" s="8">
        <v>11691</v>
      </c>
      <c r="D23" s="8">
        <v>12575</v>
      </c>
      <c r="E23" s="8">
        <v>11456</v>
      </c>
      <c r="G23" s="8">
        <f t="shared" si="0"/>
        <v>884</v>
      </c>
      <c r="H23" s="14">
        <f t="shared" si="1"/>
        <v>7.5613719955521339E-2</v>
      </c>
      <c r="I23" s="8">
        <f t="shared" si="2"/>
        <v>-1119</v>
      </c>
      <c r="J23" s="14">
        <f t="shared" si="3"/>
        <v>-8.8986083499005969E-2</v>
      </c>
      <c r="K23" s="8">
        <f t="shared" si="4"/>
        <v>-235</v>
      </c>
      <c r="L23" s="14">
        <f t="shared" si="5"/>
        <v>-2.0100932341117098E-2</v>
      </c>
    </row>
    <row r="24" spans="1:12" x14ac:dyDescent="0.25">
      <c r="A24" s="6" t="s">
        <v>45</v>
      </c>
      <c r="B24" s="8">
        <v>13125</v>
      </c>
      <c r="C24" s="8">
        <v>13068</v>
      </c>
      <c r="D24" s="8">
        <v>12488</v>
      </c>
      <c r="E24" s="8">
        <v>10095</v>
      </c>
      <c r="G24" s="8">
        <f t="shared" si="0"/>
        <v>-580</v>
      </c>
      <c r="H24" s="14">
        <f t="shared" si="1"/>
        <v>-4.438322620140802E-2</v>
      </c>
      <c r="I24" s="8">
        <f t="shared" si="2"/>
        <v>-2393</v>
      </c>
      <c r="J24" s="14">
        <f t="shared" si="3"/>
        <v>-0.19162395900064061</v>
      </c>
      <c r="K24" s="8">
        <f t="shared" si="4"/>
        <v>-2973</v>
      </c>
      <c r="L24" s="14">
        <f t="shared" si="5"/>
        <v>-0.22750229568411387</v>
      </c>
    </row>
    <row r="25" spans="1:12" x14ac:dyDescent="0.25">
      <c r="A25" s="6" t="s">
        <v>46</v>
      </c>
      <c r="B25" s="8">
        <v>21068</v>
      </c>
      <c r="C25" s="8">
        <v>19780</v>
      </c>
      <c r="D25" s="8">
        <v>17698</v>
      </c>
      <c r="E25" s="8">
        <v>13097</v>
      </c>
      <c r="G25" s="8">
        <f t="shared" si="0"/>
        <v>-2082</v>
      </c>
      <c r="H25" s="14">
        <f t="shared" si="1"/>
        <v>-0.10525783619817998</v>
      </c>
      <c r="I25" s="8">
        <f t="shared" si="2"/>
        <v>-4601</v>
      </c>
      <c r="J25" s="14">
        <f t="shared" si="3"/>
        <v>-0.25997287829133237</v>
      </c>
      <c r="K25" s="8">
        <f t="shared" si="4"/>
        <v>-6683</v>
      </c>
      <c r="L25" s="14">
        <f t="shared" si="5"/>
        <v>-0.33786653185035387</v>
      </c>
    </row>
    <row r="26" spans="1:12" x14ac:dyDescent="0.25">
      <c r="A26" s="6" t="s">
        <v>47</v>
      </c>
      <c r="B26" s="8">
        <v>5027</v>
      </c>
      <c r="C26" s="8">
        <v>4322</v>
      </c>
      <c r="D26" s="8">
        <v>3671</v>
      </c>
      <c r="E26" s="8">
        <v>2892</v>
      </c>
      <c r="G26" s="8">
        <f t="shared" si="0"/>
        <v>-651</v>
      </c>
      <c r="H26" s="14">
        <f t="shared" si="1"/>
        <v>-0.15062471078204534</v>
      </c>
      <c r="I26" s="8">
        <f t="shared" si="2"/>
        <v>-779</v>
      </c>
      <c r="J26" s="14">
        <f t="shared" si="3"/>
        <v>-0.2122037591936802</v>
      </c>
      <c r="K26" s="8">
        <f t="shared" si="4"/>
        <v>-1430</v>
      </c>
      <c r="L26" s="14">
        <f t="shared" si="5"/>
        <v>-0.33086534012031465</v>
      </c>
    </row>
    <row r="27" spans="1:12" x14ac:dyDescent="0.25">
      <c r="A27" s="6" t="s">
        <v>48</v>
      </c>
      <c r="B27" s="8">
        <v>8964</v>
      </c>
      <c r="C27" s="8">
        <v>8276</v>
      </c>
      <c r="D27" s="8">
        <v>7011</v>
      </c>
      <c r="E27" s="8">
        <v>4788</v>
      </c>
      <c r="G27" s="8">
        <f t="shared" si="0"/>
        <v>-1265</v>
      </c>
      <c r="H27" s="14">
        <f t="shared" si="1"/>
        <v>-0.15285161913968101</v>
      </c>
      <c r="I27" s="8">
        <f t="shared" si="2"/>
        <v>-2223</v>
      </c>
      <c r="J27" s="14">
        <f t="shared" si="3"/>
        <v>-0.31707317073170732</v>
      </c>
      <c r="K27" s="8">
        <f t="shared" si="4"/>
        <v>-3488</v>
      </c>
      <c r="L27" s="14">
        <f t="shared" si="5"/>
        <v>-0.42145964233929434</v>
      </c>
    </row>
    <row r="28" spans="1:12" x14ac:dyDescent="0.25">
      <c r="A28" s="6" t="s">
        <v>49</v>
      </c>
      <c r="B28" s="8">
        <v>919</v>
      </c>
      <c r="C28" s="8">
        <v>901</v>
      </c>
      <c r="D28" s="8">
        <v>813</v>
      </c>
      <c r="E28" s="8">
        <v>811</v>
      </c>
      <c r="G28" s="8">
        <f t="shared" si="0"/>
        <v>-88</v>
      </c>
      <c r="H28" s="14">
        <f t="shared" si="1"/>
        <v>-9.7669256381798006E-2</v>
      </c>
      <c r="I28" s="8">
        <f t="shared" si="2"/>
        <v>-2</v>
      </c>
      <c r="J28" s="14">
        <f t="shared" si="3"/>
        <v>-2.4600246002460025E-3</v>
      </c>
      <c r="K28" s="8">
        <f t="shared" si="4"/>
        <v>-90</v>
      </c>
      <c r="L28" s="14">
        <f t="shared" si="5"/>
        <v>-9.9889012208657049E-2</v>
      </c>
    </row>
    <row r="29" spans="1:12" x14ac:dyDescent="0.25">
      <c r="A29" s="6" t="s">
        <v>50</v>
      </c>
      <c r="B29" s="8">
        <v>2862</v>
      </c>
      <c r="C29" s="8">
        <v>2516</v>
      </c>
      <c r="D29" s="8">
        <v>2377</v>
      </c>
      <c r="E29" s="8">
        <v>1871</v>
      </c>
      <c r="G29" s="8">
        <f t="shared" si="0"/>
        <v>-139</v>
      </c>
      <c r="H29" s="14">
        <f t="shared" si="1"/>
        <v>-5.5246422893481716E-2</v>
      </c>
      <c r="I29" s="8">
        <f t="shared" si="2"/>
        <v>-506</v>
      </c>
      <c r="J29" s="14">
        <f t="shared" si="3"/>
        <v>-0.21287336979385779</v>
      </c>
      <c r="K29" s="8">
        <f t="shared" si="4"/>
        <v>-645</v>
      </c>
      <c r="L29" s="14">
        <f t="shared" si="5"/>
        <v>-0.25635930047694755</v>
      </c>
    </row>
    <row r="30" spans="1:12" x14ac:dyDescent="0.25">
      <c r="A30" s="6" t="s">
        <v>51</v>
      </c>
      <c r="B30" s="8">
        <v>4462</v>
      </c>
      <c r="C30" s="8">
        <v>4010</v>
      </c>
      <c r="D30" s="8">
        <v>2891</v>
      </c>
      <c r="E30" s="8">
        <v>2020</v>
      </c>
      <c r="G30" s="8">
        <f t="shared" si="0"/>
        <v>-1119</v>
      </c>
      <c r="H30" s="14">
        <f t="shared" si="1"/>
        <v>-0.27905236907730674</v>
      </c>
      <c r="I30" s="8">
        <f t="shared" si="2"/>
        <v>-871</v>
      </c>
      <c r="J30" s="14">
        <f t="shared" si="3"/>
        <v>-0.30127983396748531</v>
      </c>
      <c r="K30" s="8">
        <f t="shared" si="4"/>
        <v>-1990</v>
      </c>
      <c r="L30" s="14">
        <f t="shared" si="5"/>
        <v>-0.49625935162094764</v>
      </c>
    </row>
    <row r="31" spans="1:12" x14ac:dyDescent="0.25">
      <c r="A31" s="6" t="s">
        <v>52</v>
      </c>
      <c r="B31" s="8">
        <v>2032</v>
      </c>
      <c r="C31" s="8">
        <v>2071</v>
      </c>
      <c r="D31" s="8">
        <v>1850</v>
      </c>
      <c r="E31" s="8">
        <v>1283</v>
      </c>
      <c r="G31" s="8">
        <f t="shared" si="0"/>
        <v>-221</v>
      </c>
      <c r="H31" s="14">
        <f t="shared" si="1"/>
        <v>-0.1067117334620956</v>
      </c>
      <c r="I31" s="8">
        <f t="shared" si="2"/>
        <v>-567</v>
      </c>
      <c r="J31" s="14">
        <f t="shared" si="3"/>
        <v>-0.30648648648648646</v>
      </c>
      <c r="K31" s="8">
        <f t="shared" si="4"/>
        <v>-788</v>
      </c>
      <c r="L31" s="14">
        <f t="shared" si="5"/>
        <v>-0.38049251569290199</v>
      </c>
    </row>
    <row r="32" spans="1:12" x14ac:dyDescent="0.25">
      <c r="A32" s="6" t="s">
        <v>53</v>
      </c>
      <c r="B32" s="8">
        <v>10342</v>
      </c>
      <c r="C32" s="8">
        <v>10634</v>
      </c>
      <c r="D32" s="8">
        <v>9591</v>
      </c>
      <c r="E32" s="8">
        <v>7897</v>
      </c>
      <c r="G32" s="8">
        <f t="shared" si="0"/>
        <v>-1043</v>
      </c>
      <c r="H32" s="14">
        <f t="shared" si="1"/>
        <v>-9.8081624976490506E-2</v>
      </c>
      <c r="I32" s="8">
        <f t="shared" si="2"/>
        <v>-1694</v>
      </c>
      <c r="J32" s="14">
        <f t="shared" si="3"/>
        <v>-0.17662391825669899</v>
      </c>
      <c r="K32" s="8">
        <f t="shared" si="4"/>
        <v>-2737</v>
      </c>
      <c r="L32" s="14">
        <f t="shared" si="5"/>
        <v>-0.25738198232085763</v>
      </c>
    </row>
    <row r="33" spans="1:12" x14ac:dyDescent="0.25">
      <c r="A33" s="6" t="s">
        <v>54</v>
      </c>
      <c r="B33" s="8">
        <v>7279</v>
      </c>
      <c r="C33" s="8">
        <v>6680</v>
      </c>
      <c r="D33" s="8">
        <v>5681</v>
      </c>
      <c r="E33" s="8">
        <v>3476</v>
      </c>
      <c r="G33" s="8">
        <f t="shared" si="0"/>
        <v>-999</v>
      </c>
      <c r="H33" s="14">
        <f t="shared" si="1"/>
        <v>-0.14955089820359282</v>
      </c>
      <c r="I33" s="8">
        <f t="shared" si="2"/>
        <v>-2205</v>
      </c>
      <c r="J33" s="14">
        <f t="shared" si="3"/>
        <v>-0.38813589156838585</v>
      </c>
      <c r="K33" s="8">
        <f t="shared" si="4"/>
        <v>-3204</v>
      </c>
      <c r="L33" s="14">
        <f t="shared" si="5"/>
        <v>-0.47964071856287427</v>
      </c>
    </row>
    <row r="34" spans="1:12" x14ac:dyDescent="0.25">
      <c r="A34" s="6" t="s">
        <v>55</v>
      </c>
      <c r="B34" s="8">
        <v>57723</v>
      </c>
      <c r="C34" s="8">
        <v>45292</v>
      </c>
      <c r="D34" s="8">
        <v>40274</v>
      </c>
      <c r="E34" s="8">
        <v>27858</v>
      </c>
      <c r="G34" s="8">
        <f t="shared" si="0"/>
        <v>-5018</v>
      </c>
      <c r="H34" s="14">
        <f t="shared" si="1"/>
        <v>-0.11079219288174512</v>
      </c>
      <c r="I34" s="8">
        <f t="shared" si="2"/>
        <v>-12416</v>
      </c>
      <c r="J34" s="14">
        <f t="shared" si="3"/>
        <v>-0.30828822565426828</v>
      </c>
      <c r="K34" s="8">
        <f t="shared" si="4"/>
        <v>-17434</v>
      </c>
      <c r="L34" s="14">
        <f t="shared" si="5"/>
        <v>-0.38492448997615475</v>
      </c>
    </row>
    <row r="35" spans="1:12" x14ac:dyDescent="0.25">
      <c r="A35" s="6" t="s">
        <v>56</v>
      </c>
      <c r="B35" s="8">
        <v>33561</v>
      </c>
      <c r="C35" s="8">
        <v>26428</v>
      </c>
      <c r="D35" s="8">
        <v>23086</v>
      </c>
      <c r="E35" s="8">
        <v>17783</v>
      </c>
      <c r="G35" s="8">
        <f t="shared" ref="G35:G60" si="6">D35-C35</f>
        <v>-3342</v>
      </c>
      <c r="H35" s="14">
        <f t="shared" ref="H35:H60" si="7">IF(C35&gt;0, G35/C35, 0)</f>
        <v>-0.12645678825488119</v>
      </c>
      <c r="I35" s="8">
        <f t="shared" ref="I35:I60" si="8">E35-D35</f>
        <v>-5303</v>
      </c>
      <c r="J35" s="14">
        <f t="shared" ref="J35:J60" si="9">IF(D35&gt;0, I35/D35, 0)</f>
        <v>-0.22970631551589707</v>
      </c>
      <c r="K35" s="8">
        <f t="shared" ref="K35:K60" si="10">E35-C35</f>
        <v>-8645</v>
      </c>
      <c r="L35" s="14">
        <f t="shared" ref="L35:L60" si="11">IF(C35&gt;0, K35/C35, 0)</f>
        <v>-0.32711518086877556</v>
      </c>
    </row>
    <row r="36" spans="1:12" x14ac:dyDescent="0.25">
      <c r="A36" s="6" t="s">
        <v>57</v>
      </c>
      <c r="B36" s="8">
        <v>1132</v>
      </c>
      <c r="C36" s="8">
        <v>1013</v>
      </c>
      <c r="D36" s="8">
        <v>850</v>
      </c>
      <c r="E36" s="8">
        <v>675</v>
      </c>
      <c r="G36" s="8">
        <f t="shared" si="6"/>
        <v>-163</v>
      </c>
      <c r="H36" s="14">
        <f t="shared" si="7"/>
        <v>-0.16090819348469892</v>
      </c>
      <c r="I36" s="8">
        <f t="shared" si="8"/>
        <v>-175</v>
      </c>
      <c r="J36" s="14">
        <f t="shared" si="9"/>
        <v>-0.20588235294117646</v>
      </c>
      <c r="K36" s="8">
        <f t="shared" si="10"/>
        <v>-338</v>
      </c>
      <c r="L36" s="14">
        <f t="shared" si="11"/>
        <v>-0.33366238894373151</v>
      </c>
    </row>
    <row r="37" spans="1:12" x14ac:dyDescent="0.25">
      <c r="A37" s="6" t="s">
        <v>58</v>
      </c>
      <c r="B37" s="8">
        <v>17542</v>
      </c>
      <c r="C37" s="8">
        <v>17206</v>
      </c>
      <c r="D37" s="8">
        <v>13806</v>
      </c>
      <c r="E37" s="8">
        <v>10921</v>
      </c>
      <c r="G37" s="8">
        <f t="shared" si="6"/>
        <v>-3400</v>
      </c>
      <c r="H37" s="14">
        <f t="shared" si="7"/>
        <v>-0.19760548645821224</v>
      </c>
      <c r="I37" s="8">
        <f t="shared" si="8"/>
        <v>-2885</v>
      </c>
      <c r="J37" s="14">
        <f t="shared" si="9"/>
        <v>-0.20896711574677676</v>
      </c>
      <c r="K37" s="8">
        <f t="shared" si="10"/>
        <v>-6285</v>
      </c>
      <c r="L37" s="14">
        <f t="shared" si="11"/>
        <v>-0.36527955364407766</v>
      </c>
    </row>
    <row r="38" spans="1:12" x14ac:dyDescent="0.25">
      <c r="A38" s="6" t="s">
        <v>59</v>
      </c>
      <c r="B38" s="8">
        <v>7361</v>
      </c>
      <c r="C38" s="8">
        <v>5145</v>
      </c>
      <c r="D38" s="8">
        <v>4561</v>
      </c>
      <c r="E38" s="8">
        <v>3233</v>
      </c>
      <c r="G38" s="8">
        <f t="shared" si="6"/>
        <v>-584</v>
      </c>
      <c r="H38" s="14">
        <f t="shared" si="7"/>
        <v>-0.11350826044703596</v>
      </c>
      <c r="I38" s="8">
        <f t="shared" si="8"/>
        <v>-1328</v>
      </c>
      <c r="J38" s="14">
        <f t="shared" si="9"/>
        <v>-0.29116421837316375</v>
      </c>
      <c r="K38" s="8">
        <f t="shared" si="10"/>
        <v>-1912</v>
      </c>
      <c r="L38" s="14">
        <f t="shared" si="11"/>
        <v>-0.371622934888241</v>
      </c>
    </row>
    <row r="39" spans="1:12" x14ac:dyDescent="0.25">
      <c r="A39" s="6" t="s">
        <v>60</v>
      </c>
      <c r="B39" s="8">
        <v>6590</v>
      </c>
      <c r="C39" s="8">
        <v>5609</v>
      </c>
      <c r="D39" s="8">
        <v>5216</v>
      </c>
      <c r="E39" s="8">
        <v>4434</v>
      </c>
      <c r="G39" s="8">
        <f t="shared" si="6"/>
        <v>-393</v>
      </c>
      <c r="H39" s="14">
        <f t="shared" si="7"/>
        <v>-7.0065965412729539E-2</v>
      </c>
      <c r="I39" s="8">
        <f t="shared" si="8"/>
        <v>-782</v>
      </c>
      <c r="J39" s="14">
        <f t="shared" si="9"/>
        <v>-0.14992331288343558</v>
      </c>
      <c r="K39" s="8">
        <f t="shared" si="10"/>
        <v>-1175</v>
      </c>
      <c r="L39" s="14">
        <f t="shared" si="11"/>
        <v>-0.20948475664111249</v>
      </c>
    </row>
    <row r="40" spans="1:12" x14ac:dyDescent="0.25">
      <c r="A40" s="6" t="s">
        <v>61</v>
      </c>
      <c r="B40" s="8">
        <v>13510</v>
      </c>
      <c r="C40" s="8">
        <v>11257</v>
      </c>
      <c r="D40" s="8">
        <v>9814</v>
      </c>
      <c r="E40" s="8">
        <v>7749</v>
      </c>
      <c r="G40" s="8">
        <f t="shared" si="6"/>
        <v>-1443</v>
      </c>
      <c r="H40" s="14">
        <f t="shared" si="7"/>
        <v>-0.1281869059252021</v>
      </c>
      <c r="I40" s="8">
        <f t="shared" si="8"/>
        <v>-2065</v>
      </c>
      <c r="J40" s="14">
        <f t="shared" si="9"/>
        <v>-0.21041369472182597</v>
      </c>
      <c r="K40" s="8">
        <f t="shared" si="10"/>
        <v>-3508</v>
      </c>
      <c r="L40" s="14">
        <f t="shared" si="11"/>
        <v>-0.31162832015634717</v>
      </c>
    </row>
    <row r="41" spans="1:12" x14ac:dyDescent="0.25">
      <c r="A41" s="6" t="s">
        <v>62</v>
      </c>
      <c r="B41" s="8">
        <v>3782</v>
      </c>
      <c r="C41" s="8">
        <v>4035</v>
      </c>
      <c r="D41" s="8">
        <v>3348</v>
      </c>
      <c r="E41" s="8">
        <v>2867</v>
      </c>
      <c r="G41" s="8">
        <f t="shared" si="6"/>
        <v>-687</v>
      </c>
      <c r="H41" s="14">
        <f t="shared" si="7"/>
        <v>-0.17026022304832714</v>
      </c>
      <c r="I41" s="8">
        <f t="shared" si="8"/>
        <v>-481</v>
      </c>
      <c r="J41" s="14">
        <f t="shared" si="9"/>
        <v>-0.1436678614097969</v>
      </c>
      <c r="K41" s="8">
        <f t="shared" si="10"/>
        <v>-1168</v>
      </c>
      <c r="L41" s="14">
        <f t="shared" si="11"/>
        <v>-0.28946716232961583</v>
      </c>
    </row>
    <row r="42" spans="1:12" x14ac:dyDescent="0.25">
      <c r="A42" s="6" t="s">
        <v>63</v>
      </c>
      <c r="B42" s="8">
        <v>11758</v>
      </c>
      <c r="C42" s="8">
        <v>10530</v>
      </c>
      <c r="D42" s="8">
        <v>8686</v>
      </c>
      <c r="E42" s="8">
        <v>6341</v>
      </c>
      <c r="G42" s="8">
        <f t="shared" si="6"/>
        <v>-1844</v>
      </c>
      <c r="H42" s="14">
        <f t="shared" si="7"/>
        <v>-0.17511870845204178</v>
      </c>
      <c r="I42" s="8">
        <f t="shared" si="8"/>
        <v>-2345</v>
      </c>
      <c r="J42" s="14">
        <f t="shared" si="9"/>
        <v>-0.26997467188579322</v>
      </c>
      <c r="K42" s="8">
        <f t="shared" si="10"/>
        <v>-4189</v>
      </c>
      <c r="L42" s="14">
        <f t="shared" si="11"/>
        <v>-0.39781576448243117</v>
      </c>
    </row>
    <row r="43" spans="1:12" x14ac:dyDescent="0.25">
      <c r="A43" s="6" t="s">
        <v>64</v>
      </c>
      <c r="B43" s="8">
        <v>1120</v>
      </c>
      <c r="C43" s="8">
        <v>1120</v>
      </c>
      <c r="D43" s="8">
        <v>727</v>
      </c>
      <c r="E43" s="8">
        <v>702</v>
      </c>
      <c r="G43" s="8">
        <f t="shared" si="6"/>
        <v>-393</v>
      </c>
      <c r="H43" s="14">
        <f t="shared" si="7"/>
        <v>-0.35089285714285712</v>
      </c>
      <c r="I43" s="8">
        <f t="shared" si="8"/>
        <v>-25</v>
      </c>
      <c r="J43" s="14">
        <f t="shared" si="9"/>
        <v>-3.4387895460797797E-2</v>
      </c>
      <c r="K43" s="8">
        <f t="shared" si="10"/>
        <v>-418</v>
      </c>
      <c r="L43" s="14">
        <f t="shared" si="11"/>
        <v>-0.37321428571428572</v>
      </c>
    </row>
    <row r="44" spans="1:12" x14ac:dyDescent="0.25">
      <c r="A44" s="6" t="s">
        <v>65</v>
      </c>
      <c r="B44" s="8">
        <v>7866</v>
      </c>
      <c r="C44" s="8">
        <v>6392</v>
      </c>
      <c r="D44" s="8">
        <v>5551</v>
      </c>
      <c r="E44" s="8">
        <v>5108</v>
      </c>
      <c r="G44" s="8">
        <f t="shared" si="6"/>
        <v>-841</v>
      </c>
      <c r="H44" s="14">
        <f t="shared" si="7"/>
        <v>-0.13157071339173967</v>
      </c>
      <c r="I44" s="8">
        <f t="shared" si="8"/>
        <v>-443</v>
      </c>
      <c r="J44" s="14">
        <f t="shared" si="9"/>
        <v>-7.980544046117817E-2</v>
      </c>
      <c r="K44" s="8">
        <f t="shared" si="10"/>
        <v>-1284</v>
      </c>
      <c r="L44" s="14">
        <f t="shared" si="11"/>
        <v>-0.20087609511889862</v>
      </c>
    </row>
    <row r="45" spans="1:12" x14ac:dyDescent="0.25">
      <c r="A45" s="6" t="s">
        <v>66</v>
      </c>
      <c r="B45" s="8">
        <v>58080</v>
      </c>
      <c r="C45" s="8">
        <v>55561</v>
      </c>
      <c r="D45" s="8">
        <v>50563</v>
      </c>
      <c r="E45" s="8">
        <v>34781</v>
      </c>
      <c r="G45" s="8">
        <f t="shared" si="6"/>
        <v>-4998</v>
      </c>
      <c r="H45" s="14">
        <f t="shared" si="7"/>
        <v>-8.9955184391929593E-2</v>
      </c>
      <c r="I45" s="8">
        <f t="shared" si="8"/>
        <v>-15782</v>
      </c>
      <c r="J45" s="14">
        <f t="shared" si="9"/>
        <v>-0.31212546723889012</v>
      </c>
      <c r="K45" s="8">
        <f t="shared" si="10"/>
        <v>-20780</v>
      </c>
      <c r="L45" s="14">
        <f t="shared" si="11"/>
        <v>-0.37400334767192817</v>
      </c>
    </row>
    <row r="46" spans="1:12" x14ac:dyDescent="0.25">
      <c r="A46" s="6" t="s">
        <v>67</v>
      </c>
      <c r="B46" s="8">
        <v>7554</v>
      </c>
      <c r="C46" s="8">
        <v>6788</v>
      </c>
      <c r="D46" s="8">
        <v>5927</v>
      </c>
      <c r="E46" s="8">
        <v>5404</v>
      </c>
      <c r="G46" s="8">
        <f t="shared" si="6"/>
        <v>-861</v>
      </c>
      <c r="H46" s="14">
        <f t="shared" si="7"/>
        <v>-0.1268414849734826</v>
      </c>
      <c r="I46" s="8">
        <f t="shared" si="8"/>
        <v>-523</v>
      </c>
      <c r="J46" s="14">
        <f t="shared" si="9"/>
        <v>-8.8240256453517796E-2</v>
      </c>
      <c r="K46" s="8">
        <f t="shared" si="10"/>
        <v>-1384</v>
      </c>
      <c r="L46" s="14">
        <f t="shared" si="11"/>
        <v>-0.20388921626399528</v>
      </c>
    </row>
    <row r="47" spans="1:12" x14ac:dyDescent="0.25">
      <c r="A47" s="6" t="s">
        <v>68</v>
      </c>
      <c r="B47" s="8">
        <v>951</v>
      </c>
      <c r="C47" s="8">
        <v>949</v>
      </c>
      <c r="D47" s="8">
        <v>780</v>
      </c>
      <c r="E47" s="8">
        <v>596</v>
      </c>
      <c r="G47" s="8">
        <f t="shared" si="6"/>
        <v>-169</v>
      </c>
      <c r="H47" s="14">
        <f t="shared" si="7"/>
        <v>-0.17808219178082191</v>
      </c>
      <c r="I47" s="8">
        <f t="shared" si="8"/>
        <v>-184</v>
      </c>
      <c r="J47" s="14">
        <f t="shared" si="9"/>
        <v>-0.23589743589743589</v>
      </c>
      <c r="K47" s="8">
        <f t="shared" si="10"/>
        <v>-353</v>
      </c>
      <c r="L47" s="14">
        <f t="shared" si="11"/>
        <v>-0.3719704952581665</v>
      </c>
    </row>
    <row r="48" spans="1:12" x14ac:dyDescent="0.25">
      <c r="A48" s="6" t="s">
        <v>69</v>
      </c>
      <c r="B48" s="8">
        <v>11517</v>
      </c>
      <c r="C48" s="8">
        <v>11747</v>
      </c>
      <c r="D48" s="8">
        <v>10923</v>
      </c>
      <c r="E48" s="8">
        <v>7605</v>
      </c>
      <c r="G48" s="8">
        <f t="shared" si="6"/>
        <v>-824</v>
      </c>
      <c r="H48" s="14">
        <f t="shared" si="7"/>
        <v>-7.0145569081467615E-2</v>
      </c>
      <c r="I48" s="8">
        <f t="shared" si="8"/>
        <v>-3318</v>
      </c>
      <c r="J48" s="14">
        <f t="shared" si="9"/>
        <v>-0.30376270255424331</v>
      </c>
      <c r="K48" s="8">
        <f t="shared" si="10"/>
        <v>-4142</v>
      </c>
      <c r="L48" s="14">
        <f t="shared" si="11"/>
        <v>-0.352600663999319</v>
      </c>
    </row>
    <row r="49" spans="1:12" x14ac:dyDescent="0.25">
      <c r="A49" s="6" t="s">
        <v>70</v>
      </c>
      <c r="B49" s="8">
        <v>27069</v>
      </c>
      <c r="C49" s="8">
        <v>26186</v>
      </c>
      <c r="D49" s="8">
        <v>23241</v>
      </c>
      <c r="E49" s="8">
        <v>17381</v>
      </c>
      <c r="G49" s="8">
        <f t="shared" si="6"/>
        <v>-2945</v>
      </c>
      <c r="H49" s="14">
        <f t="shared" si="7"/>
        <v>-0.11246467578095165</v>
      </c>
      <c r="I49" s="8">
        <f t="shared" si="8"/>
        <v>-5860</v>
      </c>
      <c r="J49" s="14">
        <f t="shared" si="9"/>
        <v>-0.25214061357084461</v>
      </c>
      <c r="K49" s="8">
        <f t="shared" si="10"/>
        <v>-8805</v>
      </c>
      <c r="L49" s="14">
        <f t="shared" si="11"/>
        <v>-0.33624837699534105</v>
      </c>
    </row>
    <row r="50" spans="1:12" x14ac:dyDescent="0.25">
      <c r="A50" s="6" t="s">
        <v>71</v>
      </c>
      <c r="B50" s="8">
        <v>2659</v>
      </c>
      <c r="C50" s="8">
        <v>3346</v>
      </c>
      <c r="D50" s="8">
        <v>2498</v>
      </c>
      <c r="E50" s="8">
        <v>2023</v>
      </c>
      <c r="G50" s="8">
        <f t="shared" si="6"/>
        <v>-848</v>
      </c>
      <c r="H50" s="14">
        <f t="shared" si="7"/>
        <v>-0.25343693962940828</v>
      </c>
      <c r="I50" s="8">
        <f t="shared" si="8"/>
        <v>-475</v>
      </c>
      <c r="J50" s="14">
        <f t="shared" si="9"/>
        <v>-0.19015212169735787</v>
      </c>
      <c r="K50" s="8">
        <f t="shared" si="10"/>
        <v>-1323</v>
      </c>
      <c r="L50" s="14">
        <f t="shared" si="11"/>
        <v>-0.39539748953974896</v>
      </c>
    </row>
    <row r="51" spans="1:12" x14ac:dyDescent="0.25">
      <c r="A51" s="6" t="s">
        <v>72</v>
      </c>
      <c r="B51" s="8">
        <v>7173</v>
      </c>
      <c r="C51" s="8">
        <v>6792</v>
      </c>
      <c r="D51" s="8">
        <v>7021</v>
      </c>
      <c r="E51" s="8">
        <v>5819</v>
      </c>
      <c r="G51" s="8">
        <f t="shared" si="6"/>
        <v>229</v>
      </c>
      <c r="H51" s="14">
        <f t="shared" si="7"/>
        <v>3.3716136631330974E-2</v>
      </c>
      <c r="I51" s="8">
        <f t="shared" si="8"/>
        <v>-1202</v>
      </c>
      <c r="J51" s="14">
        <f t="shared" si="9"/>
        <v>-0.17120068366329583</v>
      </c>
      <c r="K51" s="8">
        <f t="shared" si="10"/>
        <v>-973</v>
      </c>
      <c r="L51" s="14">
        <f t="shared" si="11"/>
        <v>-0.1432567726737338</v>
      </c>
    </row>
    <row r="52" spans="1:12" x14ac:dyDescent="0.25">
      <c r="A52" s="6" t="s">
        <v>73</v>
      </c>
      <c r="B52" s="8">
        <v>980</v>
      </c>
      <c r="C52" s="8">
        <v>899</v>
      </c>
      <c r="D52" s="8">
        <v>816</v>
      </c>
      <c r="E52" s="8">
        <v>693</v>
      </c>
      <c r="G52" s="8">
        <f t="shared" si="6"/>
        <v>-83</v>
      </c>
      <c r="H52" s="14">
        <f t="shared" si="7"/>
        <v>-9.2324805339265847E-2</v>
      </c>
      <c r="I52" s="8">
        <f t="shared" si="8"/>
        <v>-123</v>
      </c>
      <c r="J52" s="14">
        <f t="shared" si="9"/>
        <v>-0.15073529411764705</v>
      </c>
      <c r="K52" s="8">
        <f t="shared" si="10"/>
        <v>-206</v>
      </c>
      <c r="L52" s="14">
        <f t="shared" si="11"/>
        <v>-0.22914349276974416</v>
      </c>
    </row>
    <row r="53" spans="1:12" x14ac:dyDescent="0.25">
      <c r="A53" s="6" t="s">
        <v>74</v>
      </c>
      <c r="B53" s="8">
        <v>656</v>
      </c>
      <c r="C53" s="8">
        <v>586</v>
      </c>
      <c r="D53" s="8">
        <v>460</v>
      </c>
      <c r="E53" s="8">
        <v>717</v>
      </c>
      <c r="G53" s="8">
        <f t="shared" si="6"/>
        <v>-126</v>
      </c>
      <c r="H53" s="14">
        <f t="shared" si="7"/>
        <v>-0.21501706484641639</v>
      </c>
      <c r="I53" s="8">
        <f t="shared" si="8"/>
        <v>257</v>
      </c>
      <c r="J53" s="14">
        <f t="shared" si="9"/>
        <v>0.55869565217391304</v>
      </c>
      <c r="K53" s="8">
        <f t="shared" si="10"/>
        <v>131</v>
      </c>
      <c r="L53" s="14">
        <f t="shared" si="11"/>
        <v>0.2235494880546075</v>
      </c>
    </row>
    <row r="54" spans="1:12" x14ac:dyDescent="0.25">
      <c r="A54" s="6" t="s">
        <v>75</v>
      </c>
      <c r="B54" s="8">
        <v>3139</v>
      </c>
      <c r="C54" s="8">
        <v>2558</v>
      </c>
      <c r="D54" s="8">
        <v>482</v>
      </c>
      <c r="E54" s="8">
        <v>3123</v>
      </c>
      <c r="G54" s="8">
        <f t="shared" si="6"/>
        <v>-2076</v>
      </c>
      <c r="H54" s="14">
        <f t="shared" si="7"/>
        <v>-0.81157154026583267</v>
      </c>
      <c r="I54" s="8">
        <f t="shared" si="8"/>
        <v>2641</v>
      </c>
      <c r="J54" s="14">
        <f t="shared" si="9"/>
        <v>5.4792531120331951</v>
      </c>
      <c r="K54" s="8">
        <f t="shared" si="10"/>
        <v>565</v>
      </c>
      <c r="L54" s="14">
        <f t="shared" si="11"/>
        <v>0.22087568412822517</v>
      </c>
    </row>
    <row r="55" spans="1:12" x14ac:dyDescent="0.25">
      <c r="A55" s="6" t="s">
        <v>76</v>
      </c>
      <c r="B55" s="8">
        <v>110</v>
      </c>
      <c r="C55" s="8">
        <v>173</v>
      </c>
      <c r="D55" s="8">
        <v>96</v>
      </c>
      <c r="E55" s="8">
        <v>82</v>
      </c>
      <c r="G55" s="8">
        <f t="shared" si="6"/>
        <v>-77</v>
      </c>
      <c r="H55" s="14">
        <f t="shared" si="7"/>
        <v>-0.44508670520231214</v>
      </c>
      <c r="I55" s="8">
        <f t="shared" si="8"/>
        <v>-14</v>
      </c>
      <c r="J55" s="14">
        <f t="shared" si="9"/>
        <v>-0.14583333333333334</v>
      </c>
      <c r="K55" s="8">
        <f t="shared" si="10"/>
        <v>-91</v>
      </c>
      <c r="L55" s="14">
        <f t="shared" si="11"/>
        <v>-0.52601156069364163</v>
      </c>
    </row>
    <row r="56" spans="1:12" x14ac:dyDescent="0.25">
      <c r="A56" s="6" t="s">
        <v>77</v>
      </c>
      <c r="B56" s="8">
        <v>83</v>
      </c>
      <c r="C56" s="8">
        <v>70</v>
      </c>
      <c r="D56" s="8">
        <v>32</v>
      </c>
      <c r="E56" s="8">
        <v>60</v>
      </c>
      <c r="G56" s="8">
        <f t="shared" si="6"/>
        <v>-38</v>
      </c>
      <c r="H56" s="14">
        <f t="shared" si="7"/>
        <v>-0.54285714285714282</v>
      </c>
      <c r="I56" s="8">
        <f t="shared" si="8"/>
        <v>28</v>
      </c>
      <c r="J56" s="14">
        <f t="shared" si="9"/>
        <v>0.875</v>
      </c>
      <c r="K56" s="8">
        <f t="shared" si="10"/>
        <v>-10</v>
      </c>
      <c r="L56" s="14">
        <f t="shared" si="11"/>
        <v>-0.14285714285714285</v>
      </c>
    </row>
    <row r="57" spans="1:12" x14ac:dyDescent="0.25">
      <c r="A57" s="6" t="s">
        <v>78</v>
      </c>
      <c r="B57" s="8">
        <v>219</v>
      </c>
      <c r="C57" s="8">
        <v>176</v>
      </c>
      <c r="D57" s="8">
        <v>147</v>
      </c>
      <c r="E57" s="8">
        <v>133</v>
      </c>
      <c r="G57" s="8">
        <f t="shared" si="6"/>
        <v>-29</v>
      </c>
      <c r="H57" s="14">
        <f t="shared" si="7"/>
        <v>-0.16477272727272727</v>
      </c>
      <c r="I57" s="8">
        <f t="shared" si="8"/>
        <v>-14</v>
      </c>
      <c r="J57" s="14">
        <f t="shared" si="9"/>
        <v>-9.5238095238095233E-2</v>
      </c>
      <c r="K57" s="8">
        <f t="shared" si="10"/>
        <v>-43</v>
      </c>
      <c r="L57" s="14">
        <f t="shared" si="11"/>
        <v>-0.24431818181818182</v>
      </c>
    </row>
    <row r="58" spans="1:12" x14ac:dyDescent="0.25">
      <c r="A58" s="6" t="s">
        <v>79</v>
      </c>
      <c r="B58" s="8">
        <v>96</v>
      </c>
      <c r="C58" s="8">
        <v>96</v>
      </c>
      <c r="D58" s="8">
        <v>73</v>
      </c>
      <c r="E58" s="8">
        <v>61</v>
      </c>
      <c r="G58" s="8">
        <f t="shared" si="6"/>
        <v>-23</v>
      </c>
      <c r="H58" s="14">
        <f t="shared" si="7"/>
        <v>-0.23958333333333334</v>
      </c>
      <c r="I58" s="8">
        <f t="shared" si="8"/>
        <v>-12</v>
      </c>
      <c r="J58" s="14">
        <f t="shared" si="9"/>
        <v>-0.16438356164383561</v>
      </c>
      <c r="K58" s="8">
        <f t="shared" si="10"/>
        <v>-35</v>
      </c>
      <c r="L58" s="14">
        <f t="shared" si="11"/>
        <v>-0.36458333333333331</v>
      </c>
    </row>
    <row r="59" spans="1:12" x14ac:dyDescent="0.25">
      <c r="A59" s="6" t="s">
        <v>80</v>
      </c>
      <c r="B59" s="8">
        <v>44</v>
      </c>
      <c r="C59" s="8">
        <v>41</v>
      </c>
      <c r="D59" s="8">
        <v>39</v>
      </c>
      <c r="E59" s="8">
        <v>37</v>
      </c>
      <c r="G59" s="8">
        <f t="shared" si="6"/>
        <v>-2</v>
      </c>
      <c r="H59" s="14">
        <f t="shared" si="7"/>
        <v>-4.878048780487805E-2</v>
      </c>
      <c r="I59" s="8">
        <f t="shared" si="8"/>
        <v>-2</v>
      </c>
      <c r="J59" s="14">
        <f t="shared" si="9"/>
        <v>-5.128205128205128E-2</v>
      </c>
      <c r="K59" s="8">
        <f t="shared" si="10"/>
        <v>-4</v>
      </c>
      <c r="L59" s="14">
        <f t="shared" si="11"/>
        <v>-9.7560975609756101E-2</v>
      </c>
    </row>
    <row r="60" spans="1:12" x14ac:dyDescent="0.25">
      <c r="A60" s="22" t="s">
        <v>85</v>
      </c>
      <c r="B60" s="20">
        <f>SUM(B3:B59)</f>
        <v>752621</v>
      </c>
      <c r="C60" s="23">
        <f>SUM(C3:C59)</f>
        <v>761327</v>
      </c>
      <c r="D60" s="23">
        <f>SUM(D3:D59)</f>
        <v>661885</v>
      </c>
      <c r="E60" s="23">
        <f>SUM(E3:E59)</f>
        <v>458049</v>
      </c>
      <c r="F60" s="25"/>
      <c r="G60" s="23">
        <f t="shared" si="6"/>
        <v>-99442</v>
      </c>
      <c r="H60" s="21">
        <f t="shared" si="7"/>
        <v>-0.13061667325603846</v>
      </c>
      <c r="I60" s="23">
        <f t="shared" si="8"/>
        <v>-203836</v>
      </c>
      <c r="J60" s="21">
        <f t="shared" si="9"/>
        <v>-0.30796286363945397</v>
      </c>
      <c r="K60" s="23">
        <f t="shared" si="10"/>
        <v>-303278</v>
      </c>
      <c r="L60" s="21">
        <f t="shared" si="11"/>
        <v>-0.39835445216050397</v>
      </c>
    </row>
    <row r="61" spans="1:12" x14ac:dyDescent="0.25">
      <c r="A61" s="2"/>
      <c r="B61" s="12"/>
      <c r="C61" s="3"/>
      <c r="D61" s="3"/>
      <c r="E61" s="3"/>
      <c r="G61" s="9"/>
      <c r="H61" s="10"/>
      <c r="I61" s="9"/>
      <c r="J61" s="10"/>
      <c r="K61" s="12"/>
      <c r="L61" s="13"/>
    </row>
    <row r="120" spans="2:2" x14ac:dyDescent="0.25">
      <c r="B120" s="12"/>
    </row>
    <row r="121" spans="2:2" x14ac:dyDescent="0.25">
      <c r="B121" s="12"/>
    </row>
    <row r="122" spans="2:2" x14ac:dyDescent="0.25">
      <c r="B122" s="12"/>
    </row>
    <row r="123" spans="2:2" x14ac:dyDescent="0.25">
      <c r="B123" s="12"/>
    </row>
    <row r="124" spans="2:2" x14ac:dyDescent="0.25">
      <c r="B124" s="12"/>
    </row>
    <row r="125" spans="2:2" x14ac:dyDescent="0.25">
      <c r="B125" s="12"/>
    </row>
    <row r="126" spans="2:2" x14ac:dyDescent="0.25">
      <c r="B126" s="12"/>
    </row>
    <row r="127" spans="2:2" x14ac:dyDescent="0.25">
      <c r="B127" s="12"/>
    </row>
    <row r="128" spans="2:2" x14ac:dyDescent="0.25">
      <c r="B128" s="12"/>
    </row>
    <row r="129" spans="2:2" x14ac:dyDescent="0.25">
      <c r="B129" s="12"/>
    </row>
    <row r="130" spans="2:2" x14ac:dyDescent="0.25">
      <c r="B130" s="12"/>
    </row>
    <row r="131" spans="2:2" x14ac:dyDescent="0.25">
      <c r="B131" s="12"/>
    </row>
    <row r="132" spans="2:2" x14ac:dyDescent="0.25">
      <c r="B132" s="12"/>
    </row>
    <row r="133" spans="2:2" x14ac:dyDescent="0.25">
      <c r="B133" s="12"/>
    </row>
    <row r="134" spans="2:2" x14ac:dyDescent="0.25">
      <c r="B134" s="12"/>
    </row>
    <row r="135" spans="2:2" x14ac:dyDescent="0.25">
      <c r="B135" s="12"/>
    </row>
    <row r="136" spans="2:2" x14ac:dyDescent="0.25">
      <c r="B136" s="12"/>
    </row>
    <row r="137" spans="2:2" x14ac:dyDescent="0.25">
      <c r="B137" s="12"/>
    </row>
    <row r="138" spans="2:2" x14ac:dyDescent="0.25">
      <c r="B138" s="12"/>
    </row>
    <row r="139" spans="2:2" x14ac:dyDescent="0.25">
      <c r="B139" s="12"/>
    </row>
    <row r="140" spans="2:2" x14ac:dyDescent="0.25">
      <c r="B140" s="12"/>
    </row>
    <row r="141" spans="2:2" x14ac:dyDescent="0.25">
      <c r="B141" s="12"/>
    </row>
    <row r="142" spans="2:2" x14ac:dyDescent="0.25">
      <c r="B142" s="12"/>
    </row>
    <row r="143" spans="2:2" x14ac:dyDescent="0.25">
      <c r="B143" s="12"/>
    </row>
    <row r="144" spans="2:2" x14ac:dyDescent="0.25">
      <c r="B144" s="12"/>
    </row>
    <row r="145" spans="2:2" x14ac:dyDescent="0.25">
      <c r="B145" s="12"/>
    </row>
    <row r="146" spans="2:2" x14ac:dyDescent="0.25">
      <c r="B146" s="12"/>
    </row>
    <row r="147" spans="2:2" x14ac:dyDescent="0.25">
      <c r="B147" s="12"/>
    </row>
    <row r="148" spans="2:2" x14ac:dyDescent="0.25">
      <c r="B148" s="12"/>
    </row>
    <row r="149" spans="2:2" x14ac:dyDescent="0.25">
      <c r="B149" s="12"/>
    </row>
    <row r="150" spans="2:2" x14ac:dyDescent="0.25">
      <c r="B150" s="12"/>
    </row>
    <row r="151" spans="2:2" x14ac:dyDescent="0.25">
      <c r="B151" s="12"/>
    </row>
    <row r="152" spans="2:2" x14ac:dyDescent="0.25">
      <c r="B152" s="12"/>
    </row>
    <row r="153" spans="2:2" x14ac:dyDescent="0.25">
      <c r="B153" s="12"/>
    </row>
    <row r="154" spans="2:2" x14ac:dyDescent="0.25">
      <c r="B154" s="12"/>
    </row>
    <row r="155" spans="2:2" x14ac:dyDescent="0.25">
      <c r="B155" s="12"/>
    </row>
    <row r="156" spans="2:2" x14ac:dyDescent="0.25">
      <c r="B156" s="12"/>
    </row>
    <row r="157" spans="2:2" x14ac:dyDescent="0.25">
      <c r="B157" s="12"/>
    </row>
    <row r="158" spans="2:2" x14ac:dyDescent="0.25">
      <c r="B158" s="12"/>
    </row>
    <row r="159" spans="2:2" x14ac:dyDescent="0.25">
      <c r="B159" s="12"/>
    </row>
    <row r="160" spans="2:2" x14ac:dyDescent="0.25">
      <c r="B160" s="12"/>
    </row>
    <row r="161" spans="2:2" x14ac:dyDescent="0.25">
      <c r="B161" s="12"/>
    </row>
    <row r="162" spans="2:2" x14ac:dyDescent="0.25">
      <c r="B162" s="12"/>
    </row>
    <row r="163" spans="2:2" x14ac:dyDescent="0.25">
      <c r="B163" s="12"/>
    </row>
    <row r="164" spans="2:2" x14ac:dyDescent="0.25">
      <c r="B164" s="12"/>
    </row>
    <row r="165" spans="2:2" x14ac:dyDescent="0.25">
      <c r="B165" s="12"/>
    </row>
    <row r="166" spans="2:2" x14ac:dyDescent="0.25">
      <c r="B166" s="12"/>
    </row>
    <row r="167" spans="2:2" x14ac:dyDescent="0.25">
      <c r="B167" s="12"/>
    </row>
    <row r="168" spans="2:2" x14ac:dyDescent="0.25">
      <c r="B168" s="12"/>
    </row>
    <row r="169" spans="2:2" x14ac:dyDescent="0.25">
      <c r="B169" s="12"/>
    </row>
    <row r="170" spans="2:2" x14ac:dyDescent="0.25">
      <c r="B170" s="12"/>
    </row>
    <row r="171" spans="2:2" x14ac:dyDescent="0.25">
      <c r="B171" s="12"/>
    </row>
    <row r="172" spans="2:2" x14ac:dyDescent="0.25">
      <c r="B172" s="12"/>
    </row>
    <row r="173" spans="2:2" x14ac:dyDescent="0.25">
      <c r="B173" s="12"/>
    </row>
    <row r="174" spans="2:2" x14ac:dyDescent="0.25">
      <c r="B174" s="12"/>
    </row>
    <row r="175" spans="2:2" x14ac:dyDescent="0.25">
      <c r="B175" s="12"/>
    </row>
    <row r="176" spans="2:2" x14ac:dyDescent="0.25">
      <c r="B176" s="12"/>
    </row>
    <row r="177" spans="2:2" x14ac:dyDescent="0.25">
      <c r="B177" s="12"/>
    </row>
    <row r="178" spans="2:2" x14ac:dyDescent="0.25">
      <c r="B178" s="12"/>
    </row>
    <row r="179" spans="2:2" x14ac:dyDescent="0.25">
      <c r="B179" s="12"/>
    </row>
    <row r="180" spans="2:2" x14ac:dyDescent="0.25">
      <c r="B180" s="12"/>
    </row>
    <row r="181" spans="2:2" x14ac:dyDescent="0.25">
      <c r="B181" s="12"/>
    </row>
    <row r="182" spans="2:2" x14ac:dyDescent="0.25">
      <c r="B182" s="12"/>
    </row>
    <row r="183" spans="2:2" x14ac:dyDescent="0.25">
      <c r="B183" s="12"/>
    </row>
    <row r="184" spans="2:2" x14ac:dyDescent="0.25">
      <c r="B184" s="12"/>
    </row>
    <row r="185" spans="2:2" x14ac:dyDescent="0.25">
      <c r="B185" s="12"/>
    </row>
    <row r="186" spans="2:2" x14ac:dyDescent="0.25">
      <c r="B186" s="12"/>
    </row>
    <row r="187" spans="2:2" x14ac:dyDescent="0.25">
      <c r="B187" s="12"/>
    </row>
    <row r="188" spans="2:2" x14ac:dyDescent="0.25">
      <c r="B188" s="12"/>
    </row>
    <row r="189" spans="2:2" x14ac:dyDescent="0.25">
      <c r="B189" s="12"/>
    </row>
    <row r="190" spans="2:2" x14ac:dyDescent="0.25">
      <c r="B190" s="12"/>
    </row>
    <row r="191" spans="2:2" x14ac:dyDescent="0.25">
      <c r="B191" s="12"/>
    </row>
    <row r="192" spans="2:2" x14ac:dyDescent="0.25">
      <c r="B192" s="12"/>
    </row>
    <row r="193" spans="2:2" x14ac:dyDescent="0.25">
      <c r="B193" s="12"/>
    </row>
    <row r="194" spans="2:2" x14ac:dyDescent="0.25">
      <c r="B194" s="12"/>
    </row>
    <row r="195" spans="2:2" x14ac:dyDescent="0.25">
      <c r="B195" s="12"/>
    </row>
    <row r="196" spans="2:2" x14ac:dyDescent="0.25">
      <c r="B196" s="12"/>
    </row>
    <row r="197" spans="2:2" x14ac:dyDescent="0.25">
      <c r="B197" s="12"/>
    </row>
    <row r="198" spans="2:2" x14ac:dyDescent="0.25">
      <c r="B198" s="12"/>
    </row>
    <row r="199" spans="2:2" x14ac:dyDescent="0.25">
      <c r="B199" s="12"/>
    </row>
    <row r="200" spans="2:2" x14ac:dyDescent="0.25">
      <c r="B200" s="12"/>
    </row>
    <row r="201" spans="2:2" x14ac:dyDescent="0.25">
      <c r="B201" s="12"/>
    </row>
    <row r="202" spans="2:2" x14ac:dyDescent="0.25">
      <c r="B202" s="12"/>
    </row>
    <row r="203" spans="2:2" x14ac:dyDescent="0.25">
      <c r="B203" s="12"/>
    </row>
    <row r="204" spans="2:2" x14ac:dyDescent="0.25">
      <c r="B204" s="12"/>
    </row>
    <row r="205" spans="2:2" x14ac:dyDescent="0.25">
      <c r="B205" s="12"/>
    </row>
    <row r="206" spans="2:2" x14ac:dyDescent="0.25">
      <c r="B206" s="12"/>
    </row>
    <row r="207" spans="2:2" x14ac:dyDescent="0.25">
      <c r="B207" s="12"/>
    </row>
    <row r="208" spans="2:2" x14ac:dyDescent="0.25">
      <c r="B208" s="12"/>
    </row>
    <row r="209" spans="2:2" x14ac:dyDescent="0.25">
      <c r="B209" s="12"/>
    </row>
    <row r="210" spans="2:2" x14ac:dyDescent="0.25">
      <c r="B210" s="12"/>
    </row>
    <row r="211" spans="2:2" x14ac:dyDescent="0.25">
      <c r="B211" s="12"/>
    </row>
    <row r="212" spans="2:2" x14ac:dyDescent="0.25">
      <c r="B212" s="12"/>
    </row>
    <row r="213" spans="2:2" x14ac:dyDescent="0.25">
      <c r="B213" s="12"/>
    </row>
    <row r="214" spans="2:2" x14ac:dyDescent="0.25">
      <c r="B214" s="12"/>
    </row>
    <row r="215" spans="2:2" x14ac:dyDescent="0.25">
      <c r="B215" s="12"/>
    </row>
    <row r="216" spans="2:2" x14ac:dyDescent="0.25">
      <c r="B216" s="12"/>
    </row>
    <row r="217" spans="2:2" x14ac:dyDescent="0.25">
      <c r="B217" s="12"/>
    </row>
    <row r="218" spans="2:2" x14ac:dyDescent="0.25">
      <c r="B218" s="12"/>
    </row>
    <row r="219" spans="2:2" x14ac:dyDescent="0.25">
      <c r="B219" s="12"/>
    </row>
    <row r="220" spans="2:2" x14ac:dyDescent="0.25">
      <c r="B220" s="12"/>
    </row>
    <row r="221" spans="2:2" x14ac:dyDescent="0.25">
      <c r="B221" s="12"/>
    </row>
    <row r="222" spans="2:2" x14ac:dyDescent="0.25">
      <c r="B222" s="12"/>
    </row>
    <row r="223" spans="2:2" x14ac:dyDescent="0.25">
      <c r="B223" s="12"/>
    </row>
    <row r="224" spans="2:2" x14ac:dyDescent="0.25">
      <c r="B224" s="12"/>
    </row>
    <row r="225" spans="2:2" x14ac:dyDescent="0.25">
      <c r="B225" s="12"/>
    </row>
    <row r="226" spans="2:2" x14ac:dyDescent="0.25">
      <c r="B226" s="12"/>
    </row>
    <row r="227" spans="2:2" x14ac:dyDescent="0.25">
      <c r="B227" s="12"/>
    </row>
    <row r="228" spans="2:2" x14ac:dyDescent="0.25">
      <c r="B228" s="12"/>
    </row>
    <row r="229" spans="2:2" x14ac:dyDescent="0.25">
      <c r="B229" s="12"/>
    </row>
    <row r="230" spans="2:2" x14ac:dyDescent="0.25">
      <c r="B230" s="12"/>
    </row>
    <row r="231" spans="2:2" x14ac:dyDescent="0.25">
      <c r="B231" s="12"/>
    </row>
    <row r="232" spans="2:2" x14ac:dyDescent="0.25">
      <c r="B232" s="12"/>
    </row>
    <row r="233" spans="2:2" x14ac:dyDescent="0.25">
      <c r="B233" s="12"/>
    </row>
    <row r="234" spans="2:2" x14ac:dyDescent="0.25">
      <c r="B234" s="12"/>
    </row>
    <row r="235" spans="2:2" x14ac:dyDescent="0.25">
      <c r="B235" s="12"/>
    </row>
    <row r="236" spans="2:2" x14ac:dyDescent="0.25">
      <c r="B236" s="12"/>
    </row>
    <row r="237" spans="2:2" x14ac:dyDescent="0.25">
      <c r="B237" s="12"/>
    </row>
    <row r="238" spans="2:2" x14ac:dyDescent="0.25">
      <c r="B238" s="12"/>
    </row>
    <row r="239" spans="2:2" x14ac:dyDescent="0.25">
      <c r="B239" s="12"/>
    </row>
    <row r="240" spans="2:2" x14ac:dyDescent="0.25">
      <c r="B240" s="12"/>
    </row>
    <row r="241" spans="2:2" x14ac:dyDescent="0.25">
      <c r="B241" s="12"/>
    </row>
    <row r="242" spans="2:2" x14ac:dyDescent="0.25">
      <c r="B242" s="12"/>
    </row>
    <row r="243" spans="2:2" x14ac:dyDescent="0.25">
      <c r="B243" s="12"/>
    </row>
    <row r="244" spans="2:2" x14ac:dyDescent="0.25">
      <c r="B244" s="12"/>
    </row>
    <row r="245" spans="2:2" x14ac:dyDescent="0.25">
      <c r="B245" s="12"/>
    </row>
    <row r="246" spans="2:2" x14ac:dyDescent="0.25">
      <c r="B246" s="12"/>
    </row>
    <row r="247" spans="2:2" x14ac:dyDescent="0.25">
      <c r="B247" s="12"/>
    </row>
    <row r="248" spans="2:2" x14ac:dyDescent="0.25">
      <c r="B248" s="12"/>
    </row>
    <row r="249" spans="2:2" x14ac:dyDescent="0.25">
      <c r="B249" s="12"/>
    </row>
    <row r="250" spans="2:2" x14ac:dyDescent="0.25">
      <c r="B250" s="12"/>
    </row>
    <row r="251" spans="2:2" x14ac:dyDescent="0.25">
      <c r="B251" s="12"/>
    </row>
    <row r="252" spans="2:2" x14ac:dyDescent="0.25">
      <c r="B252" s="12"/>
    </row>
    <row r="253" spans="2:2" x14ac:dyDescent="0.25">
      <c r="B253" s="12"/>
    </row>
    <row r="254" spans="2:2" x14ac:dyDescent="0.25">
      <c r="B254" s="12"/>
    </row>
    <row r="255" spans="2:2" x14ac:dyDescent="0.25">
      <c r="B255" s="12"/>
    </row>
    <row r="256" spans="2:2" x14ac:dyDescent="0.25">
      <c r="B256" s="12"/>
    </row>
    <row r="257" spans="2:2" x14ac:dyDescent="0.25">
      <c r="B257" s="12"/>
    </row>
    <row r="258" spans="2:2" x14ac:dyDescent="0.25">
      <c r="B258" s="12"/>
    </row>
    <row r="259" spans="2:2" x14ac:dyDescent="0.25">
      <c r="B259" s="12"/>
    </row>
    <row r="260" spans="2:2" x14ac:dyDescent="0.25">
      <c r="B260" s="12"/>
    </row>
    <row r="261" spans="2:2" x14ac:dyDescent="0.25">
      <c r="B261" s="12"/>
    </row>
    <row r="262" spans="2:2" x14ac:dyDescent="0.25">
      <c r="B262" s="12"/>
    </row>
    <row r="263" spans="2:2" x14ac:dyDescent="0.25">
      <c r="B263" s="12"/>
    </row>
    <row r="264" spans="2:2" x14ac:dyDescent="0.25">
      <c r="B264" s="12"/>
    </row>
    <row r="265" spans="2:2" x14ac:dyDescent="0.25">
      <c r="B265" s="12"/>
    </row>
    <row r="266" spans="2:2" x14ac:dyDescent="0.25">
      <c r="B266" s="12"/>
    </row>
    <row r="267" spans="2:2" x14ac:dyDescent="0.25">
      <c r="B267" s="12"/>
    </row>
    <row r="268" spans="2:2" x14ac:dyDescent="0.25">
      <c r="B268" s="12"/>
    </row>
    <row r="269" spans="2:2" x14ac:dyDescent="0.25">
      <c r="B269" s="12"/>
    </row>
    <row r="270" spans="2:2" x14ac:dyDescent="0.25">
      <c r="B270" s="12"/>
    </row>
    <row r="271" spans="2:2" x14ac:dyDescent="0.25">
      <c r="B271" s="12"/>
    </row>
    <row r="272" spans="2:2" x14ac:dyDescent="0.25">
      <c r="B272" s="12"/>
    </row>
    <row r="273" spans="2:2" x14ac:dyDescent="0.25">
      <c r="B273" s="12"/>
    </row>
    <row r="274" spans="2:2" x14ac:dyDescent="0.25">
      <c r="B274" s="12"/>
    </row>
    <row r="275" spans="2:2" x14ac:dyDescent="0.25">
      <c r="B275" s="12"/>
    </row>
    <row r="276" spans="2:2" x14ac:dyDescent="0.25">
      <c r="B276" s="12"/>
    </row>
    <row r="277" spans="2:2" x14ac:dyDescent="0.25">
      <c r="B277" s="12"/>
    </row>
    <row r="278" spans="2:2" x14ac:dyDescent="0.25">
      <c r="B278" s="12"/>
    </row>
    <row r="279" spans="2:2" x14ac:dyDescent="0.25">
      <c r="B279" s="12"/>
    </row>
    <row r="280" spans="2:2" x14ac:dyDescent="0.25">
      <c r="B280" s="12"/>
    </row>
    <row r="281" spans="2:2" x14ac:dyDescent="0.25">
      <c r="B281" s="12"/>
    </row>
    <row r="282" spans="2:2" x14ac:dyDescent="0.25">
      <c r="B282" s="12"/>
    </row>
    <row r="283" spans="2:2" x14ac:dyDescent="0.25">
      <c r="B283" s="12"/>
    </row>
    <row r="284" spans="2:2" x14ac:dyDescent="0.25">
      <c r="B284" s="12"/>
    </row>
    <row r="285" spans="2:2" x14ac:dyDescent="0.25">
      <c r="B285" s="12"/>
    </row>
    <row r="286" spans="2:2" x14ac:dyDescent="0.25">
      <c r="B286" s="12"/>
    </row>
    <row r="287" spans="2:2" x14ac:dyDescent="0.25">
      <c r="B287" s="12"/>
    </row>
    <row r="288" spans="2:2" x14ac:dyDescent="0.25">
      <c r="B288" s="12"/>
    </row>
    <row r="289" spans="2:2" x14ac:dyDescent="0.25">
      <c r="B289" s="12"/>
    </row>
    <row r="290" spans="2:2" x14ac:dyDescent="0.25">
      <c r="B290" s="12"/>
    </row>
    <row r="291" spans="2:2" x14ac:dyDescent="0.25">
      <c r="B291" s="12"/>
    </row>
    <row r="292" spans="2:2" x14ac:dyDescent="0.25">
      <c r="B292" s="12"/>
    </row>
    <row r="293" spans="2:2" x14ac:dyDescent="0.25">
      <c r="B293" s="12"/>
    </row>
    <row r="294" spans="2:2" x14ac:dyDescent="0.25">
      <c r="B294" s="12"/>
    </row>
    <row r="295" spans="2:2" x14ac:dyDescent="0.25">
      <c r="B295" s="12"/>
    </row>
    <row r="296" spans="2:2" x14ac:dyDescent="0.25">
      <c r="B296" s="12"/>
    </row>
    <row r="297" spans="2:2" x14ac:dyDescent="0.25">
      <c r="B297" s="12"/>
    </row>
    <row r="298" spans="2:2" x14ac:dyDescent="0.25">
      <c r="B298" s="12"/>
    </row>
    <row r="299" spans="2:2" x14ac:dyDescent="0.25">
      <c r="B299" s="12"/>
    </row>
    <row r="300" spans="2:2" x14ac:dyDescent="0.25">
      <c r="B300" s="12"/>
    </row>
    <row r="301" spans="2:2" x14ac:dyDescent="0.25">
      <c r="B301" s="12"/>
    </row>
    <row r="302" spans="2:2" x14ac:dyDescent="0.25">
      <c r="B302" s="12"/>
    </row>
    <row r="303" spans="2:2" x14ac:dyDescent="0.25">
      <c r="B303" s="12"/>
    </row>
    <row r="304" spans="2:2" x14ac:dyDescent="0.25">
      <c r="B304" s="12"/>
    </row>
    <row r="305" spans="2:2" x14ac:dyDescent="0.25">
      <c r="B305" s="12"/>
    </row>
    <row r="306" spans="2:2" x14ac:dyDescent="0.25">
      <c r="B306" s="12"/>
    </row>
    <row r="307" spans="2:2" x14ac:dyDescent="0.25">
      <c r="B307" s="12"/>
    </row>
    <row r="308" spans="2:2" x14ac:dyDescent="0.25">
      <c r="B308" s="12"/>
    </row>
    <row r="309" spans="2:2" x14ac:dyDescent="0.25">
      <c r="B309" s="12"/>
    </row>
    <row r="310" spans="2:2" x14ac:dyDescent="0.25">
      <c r="B310" s="12"/>
    </row>
    <row r="311" spans="2:2" x14ac:dyDescent="0.25">
      <c r="B311" s="12"/>
    </row>
    <row r="312" spans="2:2" x14ac:dyDescent="0.25">
      <c r="B312" s="12"/>
    </row>
    <row r="313" spans="2:2" x14ac:dyDescent="0.25">
      <c r="B313" s="12"/>
    </row>
    <row r="314" spans="2:2" x14ac:dyDescent="0.25">
      <c r="B314" s="12"/>
    </row>
    <row r="315" spans="2:2" x14ac:dyDescent="0.25">
      <c r="B315" s="12"/>
    </row>
    <row r="316" spans="2:2" x14ac:dyDescent="0.25">
      <c r="B316" s="12"/>
    </row>
    <row r="317" spans="2:2" x14ac:dyDescent="0.25">
      <c r="B317" s="12"/>
    </row>
    <row r="318" spans="2:2" x14ac:dyDescent="0.25">
      <c r="B318" s="12"/>
    </row>
    <row r="319" spans="2:2" x14ac:dyDescent="0.25">
      <c r="B319" s="12"/>
    </row>
    <row r="320" spans="2:2" x14ac:dyDescent="0.25">
      <c r="B320" s="12"/>
    </row>
    <row r="321" spans="2:2" x14ac:dyDescent="0.25">
      <c r="B321" s="12"/>
    </row>
    <row r="322" spans="2:2" x14ac:dyDescent="0.25">
      <c r="B322" s="12"/>
    </row>
    <row r="323" spans="2:2" x14ac:dyDescent="0.25">
      <c r="B323" s="12"/>
    </row>
    <row r="324" spans="2:2" x14ac:dyDescent="0.25">
      <c r="B324" s="12"/>
    </row>
    <row r="325" spans="2:2" x14ac:dyDescent="0.25">
      <c r="B325" s="12"/>
    </row>
    <row r="326" spans="2:2" x14ac:dyDescent="0.25">
      <c r="B326" s="12"/>
    </row>
    <row r="327" spans="2:2" x14ac:dyDescent="0.25">
      <c r="B327" s="12"/>
    </row>
    <row r="328" spans="2:2" x14ac:dyDescent="0.25">
      <c r="B328" s="12"/>
    </row>
    <row r="329" spans="2:2" x14ac:dyDescent="0.25">
      <c r="B329" s="12"/>
    </row>
    <row r="330" spans="2:2" x14ac:dyDescent="0.25">
      <c r="B330" s="12"/>
    </row>
    <row r="331" spans="2:2" x14ac:dyDescent="0.25">
      <c r="B331" s="12"/>
    </row>
    <row r="332" spans="2:2" x14ac:dyDescent="0.25">
      <c r="B332" s="12"/>
    </row>
    <row r="333" spans="2:2" x14ac:dyDescent="0.25">
      <c r="B333" s="12"/>
    </row>
    <row r="334" spans="2:2" x14ac:dyDescent="0.25">
      <c r="B334" s="12"/>
    </row>
    <row r="335" spans="2:2" x14ac:dyDescent="0.25">
      <c r="B335" s="12"/>
    </row>
    <row r="336" spans="2:2" x14ac:dyDescent="0.25">
      <c r="B336" s="12"/>
    </row>
    <row r="337" spans="2:2" x14ac:dyDescent="0.25">
      <c r="B337" s="12"/>
    </row>
    <row r="338" spans="2:2" x14ac:dyDescent="0.25">
      <c r="B338" s="12"/>
    </row>
    <row r="339" spans="2:2" x14ac:dyDescent="0.25">
      <c r="B339" s="12"/>
    </row>
    <row r="340" spans="2:2" x14ac:dyDescent="0.25">
      <c r="B340" s="12"/>
    </row>
    <row r="341" spans="2:2" x14ac:dyDescent="0.25">
      <c r="B341" s="12"/>
    </row>
    <row r="342" spans="2:2" x14ac:dyDescent="0.25">
      <c r="B342" s="12"/>
    </row>
    <row r="343" spans="2:2" x14ac:dyDescent="0.25">
      <c r="B343" s="12"/>
    </row>
    <row r="344" spans="2:2" x14ac:dyDescent="0.25">
      <c r="B344" s="12"/>
    </row>
    <row r="345" spans="2:2" x14ac:dyDescent="0.25">
      <c r="B345" s="12"/>
    </row>
    <row r="346" spans="2:2" x14ac:dyDescent="0.25">
      <c r="B346" s="12"/>
    </row>
    <row r="347" spans="2:2" x14ac:dyDescent="0.25">
      <c r="B347" s="12"/>
    </row>
    <row r="348" spans="2:2" x14ac:dyDescent="0.25">
      <c r="B348" s="12"/>
    </row>
    <row r="349" spans="2:2" x14ac:dyDescent="0.25">
      <c r="B349" s="12"/>
    </row>
    <row r="350" spans="2:2" x14ac:dyDescent="0.25">
      <c r="B350" s="12"/>
    </row>
    <row r="351" spans="2:2" x14ac:dyDescent="0.25">
      <c r="B351" s="12"/>
    </row>
    <row r="352" spans="2:2" x14ac:dyDescent="0.25">
      <c r="B352" s="12"/>
    </row>
    <row r="353" spans="2:2" x14ac:dyDescent="0.25">
      <c r="B353" s="12"/>
    </row>
    <row r="354" spans="2:2" x14ac:dyDescent="0.25">
      <c r="B354" s="12"/>
    </row>
    <row r="355" spans="2:2" x14ac:dyDescent="0.25">
      <c r="B355" s="12"/>
    </row>
    <row r="356" spans="2:2" x14ac:dyDescent="0.25">
      <c r="B356" s="12"/>
    </row>
    <row r="357" spans="2:2" x14ac:dyDescent="0.25">
      <c r="B357" s="12"/>
    </row>
    <row r="358" spans="2:2" x14ac:dyDescent="0.25">
      <c r="B358" s="12"/>
    </row>
    <row r="359" spans="2:2" x14ac:dyDescent="0.25">
      <c r="B359" s="12"/>
    </row>
    <row r="360" spans="2:2" x14ac:dyDescent="0.25">
      <c r="B360" s="12"/>
    </row>
    <row r="361" spans="2:2" x14ac:dyDescent="0.25">
      <c r="B361" s="12"/>
    </row>
    <row r="362" spans="2:2" x14ac:dyDescent="0.25">
      <c r="B362" s="12"/>
    </row>
    <row r="363" spans="2:2" x14ac:dyDescent="0.25">
      <c r="B363" s="12"/>
    </row>
    <row r="364" spans="2:2" x14ac:dyDescent="0.25">
      <c r="B364" s="12"/>
    </row>
    <row r="365" spans="2:2" x14ac:dyDescent="0.25">
      <c r="B365" s="12"/>
    </row>
    <row r="366" spans="2:2" x14ac:dyDescent="0.25">
      <c r="B366" s="12"/>
    </row>
    <row r="367" spans="2:2" x14ac:dyDescent="0.25">
      <c r="B367" s="12"/>
    </row>
    <row r="368" spans="2:2" x14ac:dyDescent="0.25">
      <c r="B368" s="12"/>
    </row>
    <row r="369" spans="2:2" x14ac:dyDescent="0.25">
      <c r="B369" s="12"/>
    </row>
    <row r="370" spans="2:2" x14ac:dyDescent="0.25">
      <c r="B370" s="12"/>
    </row>
    <row r="371" spans="2:2" x14ac:dyDescent="0.25">
      <c r="B371" s="12"/>
    </row>
    <row r="372" spans="2:2" x14ac:dyDescent="0.25">
      <c r="B372" s="12"/>
    </row>
    <row r="373" spans="2:2" x14ac:dyDescent="0.25">
      <c r="B373" s="12"/>
    </row>
    <row r="374" spans="2:2" x14ac:dyDescent="0.25">
      <c r="B374" s="12"/>
    </row>
    <row r="375" spans="2:2" x14ac:dyDescent="0.25">
      <c r="B375" s="12"/>
    </row>
    <row r="376" spans="2:2" x14ac:dyDescent="0.25">
      <c r="B376" s="12"/>
    </row>
    <row r="377" spans="2:2" x14ac:dyDescent="0.25">
      <c r="B377" s="12"/>
    </row>
    <row r="378" spans="2:2" x14ac:dyDescent="0.25">
      <c r="B378" s="12"/>
    </row>
    <row r="379" spans="2:2" x14ac:dyDescent="0.25">
      <c r="B379" s="12"/>
    </row>
    <row r="380" spans="2:2" x14ac:dyDescent="0.25">
      <c r="B380" s="12"/>
    </row>
    <row r="381" spans="2:2" x14ac:dyDescent="0.25">
      <c r="B381" s="12"/>
    </row>
    <row r="382" spans="2:2" x14ac:dyDescent="0.25">
      <c r="B382" s="12"/>
    </row>
    <row r="383" spans="2:2" x14ac:dyDescent="0.25">
      <c r="B383" s="12"/>
    </row>
    <row r="384" spans="2:2" x14ac:dyDescent="0.25">
      <c r="B384" s="12"/>
    </row>
    <row r="385" spans="2:2" x14ac:dyDescent="0.25">
      <c r="B385" s="12"/>
    </row>
    <row r="386" spans="2:2" x14ac:dyDescent="0.25">
      <c r="B386" s="12"/>
    </row>
    <row r="387" spans="2:2" x14ac:dyDescent="0.25">
      <c r="B387" s="12"/>
    </row>
    <row r="388" spans="2:2" x14ac:dyDescent="0.25">
      <c r="B388" s="12"/>
    </row>
    <row r="389" spans="2:2" x14ac:dyDescent="0.25">
      <c r="B389" s="12"/>
    </row>
    <row r="390" spans="2:2" x14ac:dyDescent="0.25">
      <c r="B390" s="12"/>
    </row>
    <row r="391" spans="2:2" x14ac:dyDescent="0.25">
      <c r="B391" s="12"/>
    </row>
    <row r="392" spans="2:2" x14ac:dyDescent="0.25">
      <c r="B392" s="12"/>
    </row>
    <row r="393" spans="2:2" x14ac:dyDescent="0.25">
      <c r="B393" s="12"/>
    </row>
    <row r="394" spans="2:2" x14ac:dyDescent="0.25">
      <c r="B394" s="12"/>
    </row>
    <row r="395" spans="2:2" x14ac:dyDescent="0.25">
      <c r="B395" s="12"/>
    </row>
    <row r="396" spans="2:2" x14ac:dyDescent="0.25">
      <c r="B396" s="12"/>
    </row>
    <row r="397" spans="2:2" x14ac:dyDescent="0.25">
      <c r="B397" s="12"/>
    </row>
    <row r="398" spans="2:2" x14ac:dyDescent="0.25">
      <c r="B398" s="12"/>
    </row>
    <row r="399" spans="2:2" x14ac:dyDescent="0.25">
      <c r="B399" s="12"/>
    </row>
    <row r="400" spans="2:2" x14ac:dyDescent="0.25">
      <c r="B400" s="12"/>
    </row>
    <row r="401" spans="2:2" x14ac:dyDescent="0.25">
      <c r="B401" s="12"/>
    </row>
    <row r="402" spans="2:2" x14ac:dyDescent="0.25">
      <c r="B402" s="12"/>
    </row>
    <row r="403" spans="2:2" x14ac:dyDescent="0.25">
      <c r="B403" s="12"/>
    </row>
    <row r="404" spans="2:2" x14ac:dyDescent="0.25">
      <c r="B404" s="12"/>
    </row>
    <row r="405" spans="2:2" x14ac:dyDescent="0.25">
      <c r="B405" s="12"/>
    </row>
    <row r="406" spans="2:2" x14ac:dyDescent="0.25">
      <c r="B406" s="12"/>
    </row>
    <row r="407" spans="2:2" x14ac:dyDescent="0.25">
      <c r="B407" s="12"/>
    </row>
    <row r="408" spans="2:2" x14ac:dyDescent="0.25">
      <c r="B408" s="12"/>
    </row>
    <row r="409" spans="2:2" x14ac:dyDescent="0.25">
      <c r="B409" s="12"/>
    </row>
    <row r="410" spans="2:2" x14ac:dyDescent="0.25">
      <c r="B410" s="12"/>
    </row>
    <row r="411" spans="2:2" x14ac:dyDescent="0.25">
      <c r="B411" s="12"/>
    </row>
    <row r="412" spans="2:2" x14ac:dyDescent="0.25">
      <c r="B412" s="12"/>
    </row>
    <row r="413" spans="2:2" x14ac:dyDescent="0.25">
      <c r="B413" s="12"/>
    </row>
    <row r="414" spans="2:2" x14ac:dyDescent="0.25">
      <c r="B414" s="12"/>
    </row>
    <row r="415" spans="2:2" x14ac:dyDescent="0.25">
      <c r="B415" s="12"/>
    </row>
    <row r="416" spans="2:2" x14ac:dyDescent="0.25">
      <c r="B416" s="12"/>
    </row>
    <row r="417" spans="2:2" x14ac:dyDescent="0.25">
      <c r="B417" s="12"/>
    </row>
    <row r="418" spans="2:2" x14ac:dyDescent="0.25">
      <c r="B418" s="12"/>
    </row>
    <row r="419" spans="2:2" x14ac:dyDescent="0.25">
      <c r="B419" s="12"/>
    </row>
    <row r="420" spans="2:2" x14ac:dyDescent="0.25">
      <c r="B420" s="12"/>
    </row>
    <row r="421" spans="2:2" x14ac:dyDescent="0.25">
      <c r="B421" s="12"/>
    </row>
    <row r="422" spans="2:2" x14ac:dyDescent="0.25">
      <c r="B422" s="12"/>
    </row>
    <row r="423" spans="2:2" x14ac:dyDescent="0.25">
      <c r="B423" s="12"/>
    </row>
    <row r="424" spans="2:2" x14ac:dyDescent="0.25">
      <c r="B424" s="12"/>
    </row>
    <row r="425" spans="2:2" x14ac:dyDescent="0.25">
      <c r="B425" s="12"/>
    </row>
    <row r="426" spans="2:2" x14ac:dyDescent="0.25">
      <c r="B426" s="12"/>
    </row>
    <row r="427" spans="2:2" x14ac:dyDescent="0.25">
      <c r="B427" s="12"/>
    </row>
    <row r="428" spans="2:2" x14ac:dyDescent="0.25">
      <c r="B428" s="12"/>
    </row>
    <row r="429" spans="2:2" x14ac:dyDescent="0.25">
      <c r="B429" s="12"/>
    </row>
    <row r="430" spans="2:2" x14ac:dyDescent="0.25">
      <c r="B430" s="12"/>
    </row>
    <row r="431" spans="2:2" x14ac:dyDescent="0.25">
      <c r="B431" s="12"/>
    </row>
    <row r="432" spans="2:2" x14ac:dyDescent="0.25">
      <c r="B432" s="12"/>
    </row>
    <row r="433" spans="2:2" x14ac:dyDescent="0.25">
      <c r="B433" s="12"/>
    </row>
    <row r="434" spans="2:2" x14ac:dyDescent="0.25">
      <c r="B434" s="12"/>
    </row>
    <row r="435" spans="2:2" x14ac:dyDescent="0.25">
      <c r="B435" s="12"/>
    </row>
    <row r="436" spans="2:2" x14ac:dyDescent="0.25">
      <c r="B436" s="12"/>
    </row>
    <row r="437" spans="2:2" x14ac:dyDescent="0.25">
      <c r="B437" s="12"/>
    </row>
    <row r="438" spans="2:2" x14ac:dyDescent="0.25">
      <c r="B438" s="12"/>
    </row>
    <row r="439" spans="2:2" x14ac:dyDescent="0.25">
      <c r="B439" s="12"/>
    </row>
    <row r="440" spans="2:2" x14ac:dyDescent="0.25">
      <c r="B440" s="12"/>
    </row>
    <row r="441" spans="2:2" x14ac:dyDescent="0.25">
      <c r="B441" s="12"/>
    </row>
    <row r="442" spans="2:2" x14ac:dyDescent="0.25">
      <c r="B442" s="12"/>
    </row>
    <row r="443" spans="2:2" x14ac:dyDescent="0.25">
      <c r="B443" s="12"/>
    </row>
    <row r="444" spans="2:2" x14ac:dyDescent="0.25">
      <c r="B444" s="12"/>
    </row>
    <row r="445" spans="2:2" x14ac:dyDescent="0.25">
      <c r="B445" s="12"/>
    </row>
    <row r="446" spans="2:2" x14ac:dyDescent="0.25">
      <c r="B446" s="12"/>
    </row>
    <row r="447" spans="2:2" x14ac:dyDescent="0.25">
      <c r="B447" s="12"/>
    </row>
    <row r="448" spans="2:2" x14ac:dyDescent="0.25">
      <c r="B448" s="12"/>
    </row>
    <row r="449" spans="2:2" x14ac:dyDescent="0.25">
      <c r="B449" s="12"/>
    </row>
    <row r="450" spans="2:2" x14ac:dyDescent="0.25">
      <c r="B450" s="12"/>
    </row>
    <row r="451" spans="2:2" x14ac:dyDescent="0.25">
      <c r="B451" s="12"/>
    </row>
    <row r="452" spans="2:2" x14ac:dyDescent="0.25">
      <c r="B452" s="12"/>
    </row>
    <row r="453" spans="2:2" x14ac:dyDescent="0.25">
      <c r="B453" s="12"/>
    </row>
    <row r="454" spans="2:2" x14ac:dyDescent="0.25">
      <c r="B454" s="12"/>
    </row>
    <row r="455" spans="2:2" x14ac:dyDescent="0.25">
      <c r="B455" s="12"/>
    </row>
    <row r="456" spans="2:2" x14ac:dyDescent="0.25">
      <c r="B456" s="12"/>
    </row>
    <row r="457" spans="2:2" x14ac:dyDescent="0.25">
      <c r="B457" s="12"/>
    </row>
    <row r="458" spans="2:2" x14ac:dyDescent="0.25">
      <c r="B458" s="12"/>
    </row>
    <row r="459" spans="2:2" x14ac:dyDescent="0.25">
      <c r="B459" s="12"/>
    </row>
    <row r="460" spans="2:2" x14ac:dyDescent="0.25">
      <c r="B460" s="12"/>
    </row>
    <row r="461" spans="2:2" x14ac:dyDescent="0.25">
      <c r="B461" s="12"/>
    </row>
    <row r="462" spans="2:2" x14ac:dyDescent="0.25">
      <c r="B462" s="12"/>
    </row>
    <row r="463" spans="2:2" x14ac:dyDescent="0.25">
      <c r="B463" s="12"/>
    </row>
    <row r="464" spans="2:2" x14ac:dyDescent="0.25">
      <c r="B464" s="12"/>
    </row>
    <row r="465" spans="2:2" x14ac:dyDescent="0.25">
      <c r="B465" s="12"/>
    </row>
    <row r="466" spans="2:2" x14ac:dyDescent="0.25">
      <c r="B466" s="12"/>
    </row>
    <row r="467" spans="2:2" x14ac:dyDescent="0.25">
      <c r="B467" s="12"/>
    </row>
    <row r="468" spans="2:2" x14ac:dyDescent="0.25">
      <c r="B468" s="12"/>
    </row>
    <row r="469" spans="2:2" x14ac:dyDescent="0.25">
      <c r="B469" s="12"/>
    </row>
    <row r="470" spans="2:2" x14ac:dyDescent="0.25">
      <c r="B470" s="12"/>
    </row>
    <row r="471" spans="2:2" x14ac:dyDescent="0.25">
      <c r="B471" s="12"/>
    </row>
    <row r="472" spans="2:2" x14ac:dyDescent="0.25">
      <c r="B472" s="12"/>
    </row>
    <row r="473" spans="2:2" x14ac:dyDescent="0.25">
      <c r="B473" s="12"/>
    </row>
    <row r="474" spans="2:2" x14ac:dyDescent="0.25">
      <c r="B474" s="12"/>
    </row>
    <row r="475" spans="2:2" x14ac:dyDescent="0.25">
      <c r="B475" s="12"/>
    </row>
    <row r="476" spans="2:2" x14ac:dyDescent="0.25">
      <c r="B476" s="12"/>
    </row>
    <row r="477" spans="2:2" x14ac:dyDescent="0.25">
      <c r="B477" s="12"/>
    </row>
    <row r="478" spans="2:2" x14ac:dyDescent="0.25">
      <c r="B478" s="12"/>
    </row>
    <row r="479" spans="2:2" x14ac:dyDescent="0.25">
      <c r="B479" s="12"/>
    </row>
    <row r="480" spans="2:2" x14ac:dyDescent="0.25">
      <c r="B480" s="12"/>
    </row>
    <row r="481" spans="2:2" x14ac:dyDescent="0.25">
      <c r="B481" s="12"/>
    </row>
    <row r="482" spans="2:2" x14ac:dyDescent="0.25">
      <c r="B482" s="12"/>
    </row>
    <row r="483" spans="2:2" x14ac:dyDescent="0.25">
      <c r="B483" s="12"/>
    </row>
    <row r="484" spans="2:2" x14ac:dyDescent="0.25">
      <c r="B484" s="12"/>
    </row>
    <row r="485" spans="2:2" x14ac:dyDescent="0.25">
      <c r="B485" s="12"/>
    </row>
    <row r="486" spans="2:2" x14ac:dyDescent="0.25">
      <c r="B486" s="12"/>
    </row>
    <row r="487" spans="2:2" x14ac:dyDescent="0.25">
      <c r="B487" s="12"/>
    </row>
    <row r="488" spans="2:2" x14ac:dyDescent="0.25">
      <c r="B488" s="12"/>
    </row>
    <row r="489" spans="2:2" x14ac:dyDescent="0.25">
      <c r="B489" s="12"/>
    </row>
    <row r="490" spans="2:2" x14ac:dyDescent="0.25">
      <c r="B490" s="12"/>
    </row>
    <row r="491" spans="2:2" x14ac:dyDescent="0.25">
      <c r="B491" s="12"/>
    </row>
    <row r="492" spans="2:2" x14ac:dyDescent="0.25">
      <c r="B492" s="12"/>
    </row>
    <row r="493" spans="2:2" x14ac:dyDescent="0.25">
      <c r="B493" s="12"/>
    </row>
    <row r="494" spans="2:2" x14ac:dyDescent="0.25">
      <c r="B494" s="12"/>
    </row>
    <row r="495" spans="2:2" x14ac:dyDescent="0.25">
      <c r="B495" s="12"/>
    </row>
    <row r="496" spans="2:2" x14ac:dyDescent="0.25">
      <c r="B496" s="12"/>
    </row>
    <row r="497" spans="2:2" x14ac:dyDescent="0.25">
      <c r="B497" s="12"/>
    </row>
    <row r="498" spans="2:2" x14ac:dyDescent="0.25">
      <c r="B498" s="12"/>
    </row>
    <row r="499" spans="2:2" x14ac:dyDescent="0.25">
      <c r="B499" s="12"/>
    </row>
    <row r="500" spans="2:2" x14ac:dyDescent="0.25">
      <c r="B500" s="12"/>
    </row>
    <row r="501" spans="2:2" x14ac:dyDescent="0.25">
      <c r="B501" s="12"/>
    </row>
    <row r="502" spans="2:2" x14ac:dyDescent="0.25">
      <c r="B502" s="12"/>
    </row>
    <row r="503" spans="2:2" x14ac:dyDescent="0.25">
      <c r="B503" s="12"/>
    </row>
    <row r="504" spans="2:2" x14ac:dyDescent="0.25">
      <c r="B504" s="12"/>
    </row>
    <row r="505" spans="2:2" x14ac:dyDescent="0.25">
      <c r="B505" s="12"/>
    </row>
    <row r="506" spans="2:2" x14ac:dyDescent="0.25">
      <c r="B506" s="12"/>
    </row>
    <row r="507" spans="2:2" x14ac:dyDescent="0.25">
      <c r="B507" s="12"/>
    </row>
    <row r="508" spans="2:2" x14ac:dyDescent="0.25">
      <c r="B508" s="12"/>
    </row>
    <row r="509" spans="2:2" x14ac:dyDescent="0.25">
      <c r="B509" s="12"/>
    </row>
    <row r="510" spans="2:2" x14ac:dyDescent="0.25">
      <c r="B510" s="12"/>
    </row>
    <row r="511" spans="2:2" x14ac:dyDescent="0.25">
      <c r="B511" s="12"/>
    </row>
    <row r="512" spans="2:2" x14ac:dyDescent="0.25">
      <c r="B512" s="12"/>
    </row>
    <row r="513" spans="2:2" x14ac:dyDescent="0.25">
      <c r="B513" s="12"/>
    </row>
    <row r="514" spans="2:2" x14ac:dyDescent="0.25">
      <c r="B514" s="12"/>
    </row>
    <row r="515" spans="2:2" x14ac:dyDescent="0.25">
      <c r="B515" s="12"/>
    </row>
    <row r="516" spans="2:2" x14ac:dyDescent="0.25">
      <c r="B516" s="12"/>
    </row>
    <row r="517" spans="2:2" x14ac:dyDescent="0.25">
      <c r="B517" s="12"/>
    </row>
    <row r="518" spans="2:2" x14ac:dyDescent="0.25">
      <c r="B518" s="12"/>
    </row>
    <row r="519" spans="2:2" x14ac:dyDescent="0.25">
      <c r="B519" s="12"/>
    </row>
    <row r="520" spans="2:2" x14ac:dyDescent="0.25">
      <c r="B520" s="12"/>
    </row>
    <row r="521" spans="2:2" x14ac:dyDescent="0.25">
      <c r="B521" s="12"/>
    </row>
    <row r="522" spans="2:2" x14ac:dyDescent="0.25">
      <c r="B522" s="12"/>
    </row>
    <row r="523" spans="2:2" x14ac:dyDescent="0.25">
      <c r="B523" s="12"/>
    </row>
    <row r="524" spans="2:2" x14ac:dyDescent="0.25">
      <c r="B524" s="12"/>
    </row>
    <row r="525" spans="2:2" x14ac:dyDescent="0.25">
      <c r="B525" s="12"/>
    </row>
    <row r="526" spans="2:2" x14ac:dyDescent="0.25">
      <c r="B526" s="12"/>
    </row>
    <row r="527" spans="2:2" x14ac:dyDescent="0.25">
      <c r="B527" s="12"/>
    </row>
    <row r="528" spans="2:2" x14ac:dyDescent="0.25">
      <c r="B528" s="12"/>
    </row>
    <row r="529" spans="2:2" x14ac:dyDescent="0.25">
      <c r="B529" s="12"/>
    </row>
    <row r="530" spans="2:2" x14ac:dyDescent="0.25">
      <c r="B530" s="12"/>
    </row>
    <row r="531" spans="2:2" x14ac:dyDescent="0.25">
      <c r="B531" s="12"/>
    </row>
    <row r="532" spans="2:2" x14ac:dyDescent="0.25">
      <c r="B532" s="12"/>
    </row>
    <row r="533" spans="2:2" x14ac:dyDescent="0.25">
      <c r="B533" s="12"/>
    </row>
    <row r="534" spans="2:2" x14ac:dyDescent="0.25">
      <c r="B534" s="12"/>
    </row>
    <row r="535" spans="2:2" x14ac:dyDescent="0.25">
      <c r="B535" s="12"/>
    </row>
    <row r="536" spans="2:2" x14ac:dyDescent="0.25">
      <c r="B536" s="12"/>
    </row>
    <row r="537" spans="2:2" x14ac:dyDescent="0.25">
      <c r="B537" s="12"/>
    </row>
    <row r="538" spans="2:2" x14ac:dyDescent="0.25">
      <c r="B538" s="12"/>
    </row>
    <row r="539" spans="2:2" x14ac:dyDescent="0.25">
      <c r="B539" s="12"/>
    </row>
    <row r="540" spans="2:2" x14ac:dyDescent="0.25">
      <c r="B540" s="12"/>
    </row>
    <row r="541" spans="2:2" x14ac:dyDescent="0.25">
      <c r="B541" s="12"/>
    </row>
    <row r="542" spans="2:2" x14ac:dyDescent="0.25">
      <c r="B542" s="12"/>
    </row>
    <row r="543" spans="2:2" x14ac:dyDescent="0.25">
      <c r="B543" s="12"/>
    </row>
    <row r="544" spans="2:2" x14ac:dyDescent="0.25">
      <c r="B544" s="12"/>
    </row>
    <row r="545" spans="2:2" x14ac:dyDescent="0.25">
      <c r="B545" s="12"/>
    </row>
    <row r="546" spans="2:2" x14ac:dyDescent="0.25">
      <c r="B546" s="12"/>
    </row>
    <row r="547" spans="2:2" x14ac:dyDescent="0.25">
      <c r="B547" s="12"/>
    </row>
    <row r="548" spans="2:2" x14ac:dyDescent="0.25">
      <c r="B548" s="12"/>
    </row>
    <row r="549" spans="2:2" x14ac:dyDescent="0.25">
      <c r="B549" s="12"/>
    </row>
    <row r="550" spans="2:2" x14ac:dyDescent="0.25">
      <c r="B550" s="12"/>
    </row>
    <row r="551" spans="2:2" x14ac:dyDescent="0.25">
      <c r="B551" s="12"/>
    </row>
    <row r="552" spans="2:2" x14ac:dyDescent="0.25">
      <c r="B552" s="12"/>
    </row>
    <row r="553" spans="2:2" x14ac:dyDescent="0.25">
      <c r="B553" s="12"/>
    </row>
    <row r="554" spans="2:2" x14ac:dyDescent="0.25">
      <c r="B554" s="12"/>
    </row>
    <row r="555" spans="2:2" x14ac:dyDescent="0.25">
      <c r="B555" s="12"/>
    </row>
    <row r="556" spans="2:2" x14ac:dyDescent="0.25">
      <c r="B556" s="12"/>
    </row>
    <row r="557" spans="2:2" x14ac:dyDescent="0.25">
      <c r="B557" s="12"/>
    </row>
    <row r="558" spans="2:2" x14ac:dyDescent="0.25">
      <c r="B558" s="12"/>
    </row>
    <row r="559" spans="2:2" x14ac:dyDescent="0.25">
      <c r="B559" s="12"/>
    </row>
    <row r="560" spans="2:2" x14ac:dyDescent="0.25">
      <c r="B560" s="12"/>
    </row>
    <row r="561" spans="2:2" x14ac:dyDescent="0.25">
      <c r="B561" s="12"/>
    </row>
    <row r="562" spans="2:2" x14ac:dyDescent="0.25">
      <c r="B562" s="12"/>
    </row>
    <row r="563" spans="2:2" x14ac:dyDescent="0.25">
      <c r="B563" s="12"/>
    </row>
    <row r="564" spans="2:2" x14ac:dyDescent="0.25">
      <c r="B564" s="12"/>
    </row>
    <row r="565" spans="2:2" x14ac:dyDescent="0.25">
      <c r="B565" s="12"/>
    </row>
    <row r="566" spans="2:2" x14ac:dyDescent="0.25">
      <c r="B566" s="12"/>
    </row>
    <row r="567" spans="2:2" x14ac:dyDescent="0.25">
      <c r="B567" s="12"/>
    </row>
    <row r="568" spans="2:2" x14ac:dyDescent="0.25">
      <c r="B568" s="12"/>
    </row>
    <row r="569" spans="2:2" x14ac:dyDescent="0.25">
      <c r="B569" s="12"/>
    </row>
    <row r="570" spans="2:2" x14ac:dyDescent="0.25">
      <c r="B570" s="12"/>
    </row>
    <row r="571" spans="2:2" x14ac:dyDescent="0.25">
      <c r="B571" s="12"/>
    </row>
    <row r="572" spans="2:2" x14ac:dyDescent="0.25">
      <c r="B572" s="12"/>
    </row>
    <row r="573" spans="2:2" x14ac:dyDescent="0.25">
      <c r="B573" s="12"/>
    </row>
    <row r="574" spans="2:2" x14ac:dyDescent="0.25">
      <c r="B574" s="12"/>
    </row>
    <row r="575" spans="2:2" x14ac:dyDescent="0.25">
      <c r="B575" s="12"/>
    </row>
    <row r="576" spans="2:2" x14ac:dyDescent="0.25">
      <c r="B576" s="12"/>
    </row>
    <row r="577" spans="2:2" x14ac:dyDescent="0.25">
      <c r="B577" s="12"/>
    </row>
    <row r="578" spans="2:2" x14ac:dyDescent="0.25">
      <c r="B578" s="12"/>
    </row>
    <row r="579" spans="2:2" x14ac:dyDescent="0.25">
      <c r="B579" s="12"/>
    </row>
    <row r="580" spans="2:2" x14ac:dyDescent="0.25">
      <c r="B580" s="12"/>
    </row>
    <row r="581" spans="2:2" x14ac:dyDescent="0.25">
      <c r="B581" s="12"/>
    </row>
    <row r="582" spans="2:2" x14ac:dyDescent="0.25">
      <c r="B582" s="12"/>
    </row>
    <row r="583" spans="2:2" x14ac:dyDescent="0.25">
      <c r="B583" s="12"/>
    </row>
    <row r="584" spans="2:2" x14ac:dyDescent="0.25">
      <c r="B584" s="12"/>
    </row>
    <row r="585" spans="2:2" x14ac:dyDescent="0.25">
      <c r="B585" s="12"/>
    </row>
    <row r="586" spans="2:2" x14ac:dyDescent="0.25">
      <c r="B586" s="12"/>
    </row>
    <row r="587" spans="2:2" x14ac:dyDescent="0.25">
      <c r="B587" s="12"/>
    </row>
    <row r="588" spans="2:2" x14ac:dyDescent="0.25">
      <c r="B588" s="12"/>
    </row>
    <row r="589" spans="2:2" x14ac:dyDescent="0.25">
      <c r="B589" s="12"/>
    </row>
    <row r="590" spans="2:2" x14ac:dyDescent="0.25">
      <c r="B590" s="12"/>
    </row>
    <row r="591" spans="2:2" x14ac:dyDescent="0.25">
      <c r="B591" s="12"/>
    </row>
    <row r="592" spans="2:2" x14ac:dyDescent="0.25">
      <c r="B592" s="12"/>
    </row>
    <row r="593" spans="2:2" x14ac:dyDescent="0.25">
      <c r="B593" s="12"/>
    </row>
    <row r="594" spans="2:2" x14ac:dyDescent="0.25">
      <c r="B594" s="12"/>
    </row>
    <row r="595" spans="2:2" x14ac:dyDescent="0.25">
      <c r="B595" s="12"/>
    </row>
    <row r="596" spans="2:2" x14ac:dyDescent="0.25">
      <c r="B596" s="12"/>
    </row>
    <row r="597" spans="2:2" x14ac:dyDescent="0.25">
      <c r="B597" s="12"/>
    </row>
    <row r="598" spans="2:2" x14ac:dyDescent="0.25">
      <c r="B598" s="12"/>
    </row>
    <row r="599" spans="2:2" x14ac:dyDescent="0.25">
      <c r="B599" s="12"/>
    </row>
    <row r="600" spans="2:2" x14ac:dyDescent="0.25">
      <c r="B600" s="12"/>
    </row>
    <row r="601" spans="2:2" x14ac:dyDescent="0.25">
      <c r="B601" s="12"/>
    </row>
    <row r="602" spans="2:2" x14ac:dyDescent="0.25">
      <c r="B602" s="12"/>
    </row>
    <row r="603" spans="2:2" x14ac:dyDescent="0.25">
      <c r="B603" s="12"/>
    </row>
    <row r="604" spans="2:2" x14ac:dyDescent="0.25">
      <c r="B604" s="12"/>
    </row>
    <row r="605" spans="2:2" x14ac:dyDescent="0.25">
      <c r="B605" s="12"/>
    </row>
    <row r="606" spans="2:2" x14ac:dyDescent="0.25">
      <c r="B606" s="12"/>
    </row>
    <row r="607" spans="2:2" x14ac:dyDescent="0.25">
      <c r="B607" s="12"/>
    </row>
    <row r="608" spans="2:2" x14ac:dyDescent="0.25">
      <c r="B608" s="12"/>
    </row>
    <row r="609" spans="2:2" x14ac:dyDescent="0.25">
      <c r="B609" s="12"/>
    </row>
    <row r="610" spans="2:2" x14ac:dyDescent="0.25">
      <c r="B610" s="12"/>
    </row>
    <row r="611" spans="2:2" x14ac:dyDescent="0.25">
      <c r="B611" s="12"/>
    </row>
    <row r="612" spans="2:2" x14ac:dyDescent="0.25">
      <c r="B612" s="12"/>
    </row>
    <row r="613" spans="2:2" x14ac:dyDescent="0.25">
      <c r="B613" s="12"/>
    </row>
    <row r="614" spans="2:2" x14ac:dyDescent="0.25">
      <c r="B614" s="12"/>
    </row>
    <row r="615" spans="2:2" x14ac:dyDescent="0.25">
      <c r="B615" s="12"/>
    </row>
    <row r="616" spans="2:2" x14ac:dyDescent="0.25">
      <c r="B616" s="12"/>
    </row>
    <row r="617" spans="2:2" x14ac:dyDescent="0.25">
      <c r="B617" s="12"/>
    </row>
    <row r="618" spans="2:2" x14ac:dyDescent="0.25">
      <c r="B618" s="12"/>
    </row>
    <row r="619" spans="2:2" x14ac:dyDescent="0.25">
      <c r="B619" s="12"/>
    </row>
    <row r="620" spans="2:2" x14ac:dyDescent="0.25">
      <c r="B620" s="12"/>
    </row>
    <row r="621" spans="2:2" x14ac:dyDescent="0.25">
      <c r="B621" s="12"/>
    </row>
    <row r="622" spans="2:2" x14ac:dyDescent="0.25">
      <c r="B622" s="12"/>
    </row>
    <row r="623" spans="2:2" x14ac:dyDescent="0.25">
      <c r="B623" s="12"/>
    </row>
    <row r="624" spans="2:2" x14ac:dyDescent="0.25">
      <c r="B624" s="12"/>
    </row>
    <row r="625" spans="2:2" x14ac:dyDescent="0.25">
      <c r="B625" s="12"/>
    </row>
    <row r="626" spans="2:2" x14ac:dyDescent="0.25">
      <c r="B626" s="12"/>
    </row>
    <row r="627" spans="2:2" x14ac:dyDescent="0.25">
      <c r="B627" s="12"/>
    </row>
    <row r="628" spans="2:2" x14ac:dyDescent="0.25">
      <c r="B628" s="12"/>
    </row>
    <row r="629" spans="2:2" x14ac:dyDescent="0.25">
      <c r="B629" s="12"/>
    </row>
    <row r="630" spans="2:2" x14ac:dyDescent="0.25">
      <c r="B630" s="12"/>
    </row>
    <row r="631" spans="2:2" x14ac:dyDescent="0.25">
      <c r="B631" s="12"/>
    </row>
    <row r="632" spans="2:2" x14ac:dyDescent="0.25">
      <c r="B632" s="12"/>
    </row>
    <row r="633" spans="2:2" x14ac:dyDescent="0.25">
      <c r="B633" s="12"/>
    </row>
    <row r="634" spans="2:2" x14ac:dyDescent="0.25">
      <c r="B634" s="12"/>
    </row>
    <row r="635" spans="2:2" x14ac:dyDescent="0.25">
      <c r="B635" s="12"/>
    </row>
    <row r="636" spans="2:2" x14ac:dyDescent="0.25">
      <c r="B636" s="12"/>
    </row>
    <row r="637" spans="2:2" x14ac:dyDescent="0.25">
      <c r="B637" s="12"/>
    </row>
    <row r="638" spans="2:2" x14ac:dyDescent="0.25">
      <c r="B638" s="12"/>
    </row>
    <row r="639" spans="2:2" x14ac:dyDescent="0.25">
      <c r="B639" s="12"/>
    </row>
    <row r="640" spans="2:2" x14ac:dyDescent="0.25">
      <c r="B640" s="12"/>
    </row>
    <row r="641" spans="2:2" x14ac:dyDescent="0.25">
      <c r="B641" s="12"/>
    </row>
    <row r="642" spans="2:2" x14ac:dyDescent="0.25">
      <c r="B642" s="12"/>
    </row>
    <row r="643" spans="2:2" x14ac:dyDescent="0.25">
      <c r="B643" s="12"/>
    </row>
    <row r="644" spans="2:2" x14ac:dyDescent="0.25">
      <c r="B644" s="12"/>
    </row>
    <row r="645" spans="2:2" x14ac:dyDescent="0.25">
      <c r="B645" s="12"/>
    </row>
    <row r="646" spans="2:2" x14ac:dyDescent="0.25">
      <c r="B646" s="12"/>
    </row>
    <row r="647" spans="2:2" x14ac:dyDescent="0.25">
      <c r="B647" s="12"/>
    </row>
    <row r="648" spans="2:2" x14ac:dyDescent="0.25">
      <c r="B648" s="12"/>
    </row>
    <row r="649" spans="2:2" x14ac:dyDescent="0.25">
      <c r="B649" s="12"/>
    </row>
    <row r="650" spans="2:2" x14ac:dyDescent="0.25">
      <c r="B650" s="12"/>
    </row>
    <row r="651" spans="2:2" x14ac:dyDescent="0.25">
      <c r="B651" s="12"/>
    </row>
    <row r="652" spans="2:2" x14ac:dyDescent="0.25">
      <c r="B652" s="12"/>
    </row>
    <row r="653" spans="2:2" x14ac:dyDescent="0.25">
      <c r="B653" s="12"/>
    </row>
    <row r="654" spans="2:2" x14ac:dyDescent="0.25">
      <c r="B654" s="12"/>
    </row>
    <row r="655" spans="2:2" x14ac:dyDescent="0.25">
      <c r="B655" s="12"/>
    </row>
    <row r="656" spans="2:2" x14ac:dyDescent="0.25">
      <c r="B656" s="12"/>
    </row>
    <row r="657" spans="2:2" x14ac:dyDescent="0.25">
      <c r="B657" s="12"/>
    </row>
    <row r="658" spans="2:2" x14ac:dyDescent="0.25">
      <c r="B658" s="12"/>
    </row>
    <row r="659" spans="2:2" x14ac:dyDescent="0.25">
      <c r="B659" s="12"/>
    </row>
    <row r="660" spans="2:2" x14ac:dyDescent="0.25">
      <c r="B660" s="12"/>
    </row>
    <row r="661" spans="2:2" x14ac:dyDescent="0.25">
      <c r="B661" s="12"/>
    </row>
    <row r="662" spans="2:2" x14ac:dyDescent="0.25">
      <c r="B662" s="12"/>
    </row>
    <row r="663" spans="2:2" x14ac:dyDescent="0.25">
      <c r="B663" s="12"/>
    </row>
    <row r="664" spans="2:2" x14ac:dyDescent="0.25">
      <c r="B664" s="12"/>
    </row>
    <row r="665" spans="2:2" x14ac:dyDescent="0.25">
      <c r="B665" s="12"/>
    </row>
    <row r="666" spans="2:2" x14ac:dyDescent="0.25">
      <c r="B666" s="12"/>
    </row>
    <row r="667" spans="2:2" x14ac:dyDescent="0.25">
      <c r="B667" s="12"/>
    </row>
    <row r="668" spans="2:2" x14ac:dyDescent="0.25">
      <c r="B668" s="12"/>
    </row>
    <row r="669" spans="2:2" x14ac:dyDescent="0.25">
      <c r="B669" s="12"/>
    </row>
    <row r="670" spans="2:2" x14ac:dyDescent="0.25">
      <c r="B670" s="12"/>
    </row>
    <row r="671" spans="2:2" x14ac:dyDescent="0.25">
      <c r="B671" s="12"/>
    </row>
    <row r="672" spans="2:2" x14ac:dyDescent="0.25">
      <c r="B672" s="12"/>
    </row>
    <row r="673" spans="2:2" x14ac:dyDescent="0.25">
      <c r="B673" s="12"/>
    </row>
    <row r="674" spans="2:2" x14ac:dyDescent="0.25">
      <c r="B674" s="12"/>
    </row>
    <row r="675" spans="2:2" x14ac:dyDescent="0.25">
      <c r="B675" s="12"/>
    </row>
    <row r="676" spans="2:2" x14ac:dyDescent="0.25">
      <c r="B676" s="12"/>
    </row>
    <row r="677" spans="2:2" x14ac:dyDescent="0.25">
      <c r="B677" s="12"/>
    </row>
    <row r="678" spans="2:2" x14ac:dyDescent="0.25">
      <c r="B678" s="12"/>
    </row>
    <row r="679" spans="2:2" x14ac:dyDescent="0.25">
      <c r="B679" s="12"/>
    </row>
    <row r="680" spans="2:2" x14ac:dyDescent="0.25">
      <c r="B680" s="12"/>
    </row>
    <row r="681" spans="2:2" x14ac:dyDescent="0.25">
      <c r="B681" s="12"/>
    </row>
    <row r="682" spans="2:2" x14ac:dyDescent="0.25">
      <c r="B682" s="12"/>
    </row>
    <row r="683" spans="2:2" x14ac:dyDescent="0.25">
      <c r="B683" s="12"/>
    </row>
    <row r="684" spans="2:2" x14ac:dyDescent="0.25">
      <c r="B684" s="12"/>
    </row>
    <row r="685" spans="2:2" x14ac:dyDescent="0.25">
      <c r="B685" s="12"/>
    </row>
    <row r="686" spans="2:2" x14ac:dyDescent="0.25">
      <c r="B686" s="12"/>
    </row>
    <row r="687" spans="2:2" x14ac:dyDescent="0.25">
      <c r="B687" s="12"/>
    </row>
    <row r="688" spans="2:2" x14ac:dyDescent="0.25">
      <c r="B688" s="12"/>
    </row>
    <row r="689" spans="2:2" x14ac:dyDescent="0.25">
      <c r="B689" s="12"/>
    </row>
    <row r="690" spans="2:2" x14ac:dyDescent="0.25">
      <c r="B690" s="12"/>
    </row>
    <row r="691" spans="2:2" x14ac:dyDescent="0.25">
      <c r="B691" s="12"/>
    </row>
    <row r="692" spans="2:2" x14ac:dyDescent="0.25">
      <c r="B692" s="12"/>
    </row>
    <row r="693" spans="2:2" x14ac:dyDescent="0.25">
      <c r="B693" s="12"/>
    </row>
    <row r="694" spans="2:2" x14ac:dyDescent="0.25">
      <c r="B694" s="12"/>
    </row>
    <row r="695" spans="2:2" x14ac:dyDescent="0.25">
      <c r="B695" s="12"/>
    </row>
    <row r="696" spans="2:2" x14ac:dyDescent="0.25">
      <c r="B696" s="12"/>
    </row>
    <row r="697" spans="2:2" x14ac:dyDescent="0.25">
      <c r="B697" s="12"/>
    </row>
    <row r="698" spans="2:2" x14ac:dyDescent="0.25">
      <c r="B698" s="12"/>
    </row>
    <row r="699" spans="2:2" x14ac:dyDescent="0.25">
      <c r="B699" s="12"/>
    </row>
    <row r="700" spans="2:2" x14ac:dyDescent="0.25">
      <c r="B700" s="12"/>
    </row>
    <row r="701" spans="2:2" x14ac:dyDescent="0.25">
      <c r="B701" s="12"/>
    </row>
    <row r="702" spans="2:2" x14ac:dyDescent="0.25">
      <c r="B702" s="12"/>
    </row>
    <row r="703" spans="2:2" x14ac:dyDescent="0.25">
      <c r="B703" s="12"/>
    </row>
    <row r="704" spans="2:2" x14ac:dyDescent="0.25">
      <c r="B704" s="12"/>
    </row>
    <row r="705" spans="2:2" x14ac:dyDescent="0.25">
      <c r="B705" s="12"/>
    </row>
    <row r="706" spans="2:2" x14ac:dyDescent="0.25">
      <c r="B706" s="12"/>
    </row>
    <row r="707" spans="2:2" x14ac:dyDescent="0.25">
      <c r="B707" s="12"/>
    </row>
    <row r="708" spans="2:2" x14ac:dyDescent="0.25">
      <c r="B708" s="12"/>
    </row>
    <row r="709" spans="2:2" x14ac:dyDescent="0.25">
      <c r="B709" s="12"/>
    </row>
    <row r="710" spans="2:2" x14ac:dyDescent="0.25">
      <c r="B710" s="12"/>
    </row>
    <row r="711" spans="2:2" x14ac:dyDescent="0.25">
      <c r="B711" s="12"/>
    </row>
    <row r="712" spans="2:2" x14ac:dyDescent="0.25">
      <c r="B712" s="12"/>
    </row>
    <row r="713" spans="2:2" x14ac:dyDescent="0.25">
      <c r="B713" s="12"/>
    </row>
    <row r="714" spans="2:2" x14ac:dyDescent="0.25">
      <c r="B714" s="12"/>
    </row>
    <row r="715" spans="2:2" x14ac:dyDescent="0.25">
      <c r="B715" s="12"/>
    </row>
    <row r="716" spans="2:2" x14ac:dyDescent="0.25">
      <c r="B716" s="12"/>
    </row>
    <row r="717" spans="2:2" x14ac:dyDescent="0.25">
      <c r="B717" s="12"/>
    </row>
    <row r="718" spans="2:2" x14ac:dyDescent="0.25">
      <c r="B718" s="12"/>
    </row>
    <row r="719" spans="2:2" x14ac:dyDescent="0.25">
      <c r="B719" s="12"/>
    </row>
    <row r="720" spans="2:2" x14ac:dyDescent="0.25">
      <c r="B720" s="12"/>
    </row>
    <row r="721" spans="2:2" x14ac:dyDescent="0.25">
      <c r="B721" s="12"/>
    </row>
    <row r="722" spans="2:2" x14ac:dyDescent="0.25">
      <c r="B722" s="12"/>
    </row>
    <row r="723" spans="2:2" x14ac:dyDescent="0.25">
      <c r="B723" s="12"/>
    </row>
    <row r="724" spans="2:2" x14ac:dyDescent="0.25">
      <c r="B724" s="12"/>
    </row>
    <row r="725" spans="2:2" x14ac:dyDescent="0.25">
      <c r="B725" s="12"/>
    </row>
    <row r="726" spans="2:2" x14ac:dyDescent="0.25">
      <c r="B726" s="12"/>
    </row>
    <row r="727" spans="2:2" x14ac:dyDescent="0.25">
      <c r="B727" s="12"/>
    </row>
    <row r="728" spans="2:2" x14ac:dyDescent="0.25">
      <c r="B728" s="12"/>
    </row>
    <row r="729" spans="2:2" x14ac:dyDescent="0.25">
      <c r="B729" s="12"/>
    </row>
    <row r="730" spans="2:2" x14ac:dyDescent="0.25">
      <c r="B730" s="12"/>
    </row>
    <row r="731" spans="2:2" x14ac:dyDescent="0.25">
      <c r="B731" s="12"/>
    </row>
    <row r="732" spans="2:2" x14ac:dyDescent="0.25">
      <c r="B732" s="12"/>
    </row>
    <row r="733" spans="2:2" x14ac:dyDescent="0.25">
      <c r="B733" s="12"/>
    </row>
    <row r="734" spans="2:2" x14ac:dyDescent="0.25">
      <c r="B734" s="12"/>
    </row>
    <row r="735" spans="2:2" x14ac:dyDescent="0.25">
      <c r="B735" s="12"/>
    </row>
    <row r="736" spans="2:2" x14ac:dyDescent="0.25">
      <c r="B736" s="12"/>
    </row>
    <row r="737" spans="2:2" x14ac:dyDescent="0.25">
      <c r="B737" s="12"/>
    </row>
    <row r="738" spans="2:2" x14ac:dyDescent="0.25">
      <c r="B738" s="12"/>
    </row>
    <row r="739" spans="2:2" x14ac:dyDescent="0.25">
      <c r="B739" s="12"/>
    </row>
    <row r="740" spans="2:2" x14ac:dyDescent="0.25">
      <c r="B740" s="12"/>
    </row>
    <row r="741" spans="2:2" x14ac:dyDescent="0.25">
      <c r="B741" s="12"/>
    </row>
    <row r="742" spans="2:2" x14ac:dyDescent="0.25">
      <c r="B742" s="12"/>
    </row>
    <row r="743" spans="2:2" x14ac:dyDescent="0.25">
      <c r="B743" s="12"/>
    </row>
    <row r="744" spans="2:2" x14ac:dyDescent="0.25">
      <c r="B744" s="12"/>
    </row>
    <row r="745" spans="2:2" x14ac:dyDescent="0.25">
      <c r="B745" s="12"/>
    </row>
    <row r="746" spans="2:2" x14ac:dyDescent="0.25">
      <c r="B746" s="12"/>
    </row>
    <row r="747" spans="2:2" x14ac:dyDescent="0.25">
      <c r="B747" s="12"/>
    </row>
    <row r="748" spans="2:2" x14ac:dyDescent="0.25">
      <c r="B748" s="12"/>
    </row>
    <row r="749" spans="2:2" x14ac:dyDescent="0.25">
      <c r="B749" s="12"/>
    </row>
    <row r="750" spans="2:2" x14ac:dyDescent="0.25">
      <c r="B750" s="12"/>
    </row>
    <row r="751" spans="2:2" x14ac:dyDescent="0.25">
      <c r="B751" s="12"/>
    </row>
    <row r="752" spans="2:2" x14ac:dyDescent="0.25">
      <c r="B752" s="12"/>
    </row>
    <row r="753" spans="2:2" x14ac:dyDescent="0.25">
      <c r="B753" s="12"/>
    </row>
    <row r="754" spans="2:2" x14ac:dyDescent="0.25">
      <c r="B754" s="12"/>
    </row>
    <row r="755" spans="2:2" x14ac:dyDescent="0.25">
      <c r="B755" s="12"/>
    </row>
    <row r="756" spans="2:2" x14ac:dyDescent="0.25">
      <c r="B756" s="12"/>
    </row>
    <row r="757" spans="2:2" x14ac:dyDescent="0.25">
      <c r="B757" s="12"/>
    </row>
    <row r="758" spans="2:2" x14ac:dyDescent="0.25">
      <c r="B758" s="12"/>
    </row>
    <row r="759" spans="2:2" x14ac:dyDescent="0.25">
      <c r="B759" s="12"/>
    </row>
    <row r="760" spans="2:2" x14ac:dyDescent="0.25">
      <c r="B760" s="12"/>
    </row>
    <row r="761" spans="2:2" x14ac:dyDescent="0.25">
      <c r="B761" s="12"/>
    </row>
    <row r="762" spans="2:2" x14ac:dyDescent="0.25">
      <c r="B762" s="12"/>
    </row>
    <row r="763" spans="2:2" x14ac:dyDescent="0.25">
      <c r="B763" s="12"/>
    </row>
    <row r="764" spans="2:2" x14ac:dyDescent="0.25">
      <c r="B764" s="12"/>
    </row>
    <row r="765" spans="2:2" x14ac:dyDescent="0.25">
      <c r="B765" s="12"/>
    </row>
    <row r="766" spans="2:2" x14ac:dyDescent="0.25">
      <c r="B766" s="12"/>
    </row>
    <row r="767" spans="2:2" x14ac:dyDescent="0.25">
      <c r="B767" s="12"/>
    </row>
    <row r="768" spans="2:2" x14ac:dyDescent="0.25">
      <c r="B768" s="12"/>
    </row>
    <row r="769" spans="2:2" x14ac:dyDescent="0.25">
      <c r="B769" s="12"/>
    </row>
    <row r="770" spans="2:2" x14ac:dyDescent="0.25">
      <c r="B770" s="12"/>
    </row>
    <row r="771" spans="2:2" x14ac:dyDescent="0.25">
      <c r="B771" s="12"/>
    </row>
    <row r="772" spans="2:2" x14ac:dyDescent="0.25">
      <c r="B772" s="12"/>
    </row>
    <row r="773" spans="2:2" x14ac:dyDescent="0.25">
      <c r="B773" s="12"/>
    </row>
    <row r="774" spans="2:2" x14ac:dyDescent="0.25">
      <c r="B774" s="12"/>
    </row>
    <row r="775" spans="2:2" x14ac:dyDescent="0.25">
      <c r="B775" s="12"/>
    </row>
    <row r="776" spans="2:2" x14ac:dyDescent="0.25">
      <c r="B776" s="12"/>
    </row>
    <row r="777" spans="2:2" x14ac:dyDescent="0.25">
      <c r="B777" s="12"/>
    </row>
    <row r="778" spans="2:2" x14ac:dyDescent="0.25">
      <c r="B778" s="12"/>
    </row>
    <row r="779" spans="2:2" x14ac:dyDescent="0.25">
      <c r="B779" s="12"/>
    </row>
    <row r="780" spans="2:2" x14ac:dyDescent="0.25">
      <c r="B780" s="12"/>
    </row>
    <row r="781" spans="2:2" x14ac:dyDescent="0.25">
      <c r="B781" s="12"/>
    </row>
    <row r="782" spans="2:2" x14ac:dyDescent="0.25">
      <c r="B782" s="12"/>
    </row>
    <row r="783" spans="2:2" x14ac:dyDescent="0.25">
      <c r="B783" s="12"/>
    </row>
    <row r="784" spans="2:2" x14ac:dyDescent="0.25">
      <c r="B784" s="12"/>
    </row>
    <row r="785" spans="2:2" x14ac:dyDescent="0.25">
      <c r="B785" s="12"/>
    </row>
    <row r="786" spans="2:2" x14ac:dyDescent="0.25">
      <c r="B786" s="12"/>
    </row>
    <row r="787" spans="2:2" x14ac:dyDescent="0.25">
      <c r="B787" s="12"/>
    </row>
    <row r="788" spans="2:2" x14ac:dyDescent="0.25">
      <c r="B788" s="12"/>
    </row>
    <row r="789" spans="2:2" x14ac:dyDescent="0.25">
      <c r="B789" s="12"/>
    </row>
    <row r="790" spans="2:2" x14ac:dyDescent="0.25">
      <c r="B790" s="12"/>
    </row>
    <row r="791" spans="2:2" x14ac:dyDescent="0.25">
      <c r="B791" s="12"/>
    </row>
    <row r="792" spans="2:2" x14ac:dyDescent="0.25">
      <c r="B792" s="12"/>
    </row>
    <row r="793" spans="2:2" x14ac:dyDescent="0.25">
      <c r="B793" s="12"/>
    </row>
    <row r="794" spans="2:2" x14ac:dyDescent="0.25">
      <c r="B794" s="12"/>
    </row>
    <row r="795" spans="2:2" x14ac:dyDescent="0.25">
      <c r="B795" s="12"/>
    </row>
    <row r="796" spans="2:2" x14ac:dyDescent="0.25">
      <c r="B796" s="12"/>
    </row>
    <row r="797" spans="2:2" x14ac:dyDescent="0.25">
      <c r="B797" s="12"/>
    </row>
    <row r="798" spans="2:2" x14ac:dyDescent="0.25">
      <c r="B798" s="12"/>
    </row>
    <row r="799" spans="2:2" x14ac:dyDescent="0.25">
      <c r="B799" s="12"/>
    </row>
    <row r="800" spans="2:2" x14ac:dyDescent="0.25">
      <c r="B800" s="12"/>
    </row>
    <row r="801" spans="2:2" x14ac:dyDescent="0.25">
      <c r="B801" s="12"/>
    </row>
    <row r="802" spans="2:2" x14ac:dyDescent="0.25">
      <c r="B802" s="12"/>
    </row>
    <row r="803" spans="2:2" x14ac:dyDescent="0.25">
      <c r="B803" s="12"/>
    </row>
    <row r="804" spans="2:2" x14ac:dyDescent="0.25">
      <c r="B804" s="12"/>
    </row>
    <row r="805" spans="2:2" x14ac:dyDescent="0.25">
      <c r="B805" s="12"/>
    </row>
    <row r="806" spans="2:2" x14ac:dyDescent="0.25">
      <c r="B806" s="12"/>
    </row>
    <row r="807" spans="2:2" x14ac:dyDescent="0.25">
      <c r="B807" s="12"/>
    </row>
    <row r="808" spans="2:2" x14ac:dyDescent="0.25">
      <c r="B808" s="12"/>
    </row>
    <row r="809" spans="2:2" x14ac:dyDescent="0.25">
      <c r="B809" s="12"/>
    </row>
    <row r="810" spans="2:2" x14ac:dyDescent="0.25">
      <c r="B810" s="12"/>
    </row>
    <row r="811" spans="2:2" x14ac:dyDescent="0.25">
      <c r="B811" s="12"/>
    </row>
    <row r="812" spans="2:2" x14ac:dyDescent="0.25">
      <c r="B812" s="12"/>
    </row>
    <row r="813" spans="2:2" x14ac:dyDescent="0.25">
      <c r="B813" s="12"/>
    </row>
    <row r="814" spans="2:2" x14ac:dyDescent="0.25">
      <c r="B814" s="12"/>
    </row>
    <row r="815" spans="2:2" x14ac:dyDescent="0.25">
      <c r="B815" s="12"/>
    </row>
    <row r="816" spans="2:2" x14ac:dyDescent="0.25">
      <c r="B816" s="12"/>
    </row>
    <row r="817" spans="2:2" x14ac:dyDescent="0.25">
      <c r="B817" s="12"/>
    </row>
    <row r="818" spans="2:2" x14ac:dyDescent="0.25">
      <c r="B818" s="12"/>
    </row>
    <row r="819" spans="2:2" x14ac:dyDescent="0.25">
      <c r="B819" s="12"/>
    </row>
    <row r="820" spans="2:2" x14ac:dyDescent="0.25">
      <c r="B820" s="12"/>
    </row>
    <row r="821" spans="2:2" x14ac:dyDescent="0.25">
      <c r="B821" s="12"/>
    </row>
    <row r="822" spans="2:2" x14ac:dyDescent="0.25">
      <c r="B822" s="12"/>
    </row>
    <row r="823" spans="2:2" x14ac:dyDescent="0.25">
      <c r="B823" s="12"/>
    </row>
    <row r="824" spans="2:2" x14ac:dyDescent="0.25">
      <c r="B824" s="12"/>
    </row>
    <row r="825" spans="2:2" x14ac:dyDescent="0.25">
      <c r="B825" s="12"/>
    </row>
    <row r="826" spans="2:2" x14ac:dyDescent="0.25">
      <c r="B826" s="12"/>
    </row>
    <row r="827" spans="2:2" x14ac:dyDescent="0.25">
      <c r="B827" s="12"/>
    </row>
    <row r="828" spans="2:2" x14ac:dyDescent="0.25">
      <c r="B828" s="12"/>
    </row>
    <row r="829" spans="2:2" x14ac:dyDescent="0.25">
      <c r="B829" s="12"/>
    </row>
    <row r="830" spans="2:2" x14ac:dyDescent="0.25">
      <c r="B830" s="12"/>
    </row>
    <row r="831" spans="2:2" x14ac:dyDescent="0.25">
      <c r="B831" s="12"/>
    </row>
    <row r="832" spans="2:2" x14ac:dyDescent="0.25">
      <c r="B832" s="12"/>
    </row>
    <row r="833" spans="2:2" x14ac:dyDescent="0.25">
      <c r="B833" s="12"/>
    </row>
    <row r="834" spans="2:2" x14ac:dyDescent="0.25">
      <c r="B834" s="12"/>
    </row>
    <row r="835" spans="2:2" x14ac:dyDescent="0.25">
      <c r="B835" s="12"/>
    </row>
    <row r="836" spans="2:2" x14ac:dyDescent="0.25">
      <c r="B836" s="12"/>
    </row>
    <row r="837" spans="2:2" x14ac:dyDescent="0.25">
      <c r="B837" s="12"/>
    </row>
    <row r="838" spans="2:2" x14ac:dyDescent="0.25">
      <c r="B838" s="12"/>
    </row>
    <row r="839" spans="2:2" x14ac:dyDescent="0.25">
      <c r="B839" s="12"/>
    </row>
    <row r="840" spans="2:2" x14ac:dyDescent="0.25">
      <c r="B840" s="12"/>
    </row>
    <row r="841" spans="2:2" x14ac:dyDescent="0.25">
      <c r="B841" s="12"/>
    </row>
    <row r="842" spans="2:2" x14ac:dyDescent="0.25">
      <c r="B842" s="12"/>
    </row>
    <row r="843" spans="2:2" x14ac:dyDescent="0.25">
      <c r="B843" s="12"/>
    </row>
    <row r="844" spans="2:2" x14ac:dyDescent="0.25">
      <c r="B844" s="12"/>
    </row>
    <row r="845" spans="2:2" x14ac:dyDescent="0.25">
      <c r="B845" s="12"/>
    </row>
    <row r="846" spans="2:2" x14ac:dyDescent="0.25">
      <c r="B846" s="12"/>
    </row>
    <row r="847" spans="2:2" x14ac:dyDescent="0.25">
      <c r="B847" s="12"/>
    </row>
    <row r="848" spans="2:2" x14ac:dyDescent="0.25">
      <c r="B848" s="12"/>
    </row>
    <row r="849" spans="2:2" x14ac:dyDescent="0.25">
      <c r="B849" s="12"/>
    </row>
    <row r="850" spans="2:2" x14ac:dyDescent="0.25">
      <c r="B850" s="12"/>
    </row>
    <row r="851" spans="2:2" x14ac:dyDescent="0.25">
      <c r="B851" s="12"/>
    </row>
    <row r="852" spans="2:2" x14ac:dyDescent="0.25">
      <c r="B852" s="12"/>
    </row>
    <row r="853" spans="2:2" x14ac:dyDescent="0.25">
      <c r="B853" s="12"/>
    </row>
    <row r="854" spans="2:2" x14ac:dyDescent="0.25">
      <c r="B854" s="12"/>
    </row>
    <row r="855" spans="2:2" x14ac:dyDescent="0.25">
      <c r="B855" s="12"/>
    </row>
    <row r="856" spans="2:2" x14ac:dyDescent="0.25">
      <c r="B856" s="12"/>
    </row>
    <row r="857" spans="2:2" x14ac:dyDescent="0.25">
      <c r="B857" s="12"/>
    </row>
    <row r="858" spans="2:2" x14ac:dyDescent="0.25">
      <c r="B858" s="12"/>
    </row>
    <row r="859" spans="2:2" x14ac:dyDescent="0.25">
      <c r="B859" s="12"/>
    </row>
    <row r="860" spans="2:2" x14ac:dyDescent="0.25">
      <c r="B860" s="12"/>
    </row>
    <row r="861" spans="2:2" x14ac:dyDescent="0.25">
      <c r="B861" s="12"/>
    </row>
    <row r="862" spans="2:2" x14ac:dyDescent="0.25">
      <c r="B862" s="12"/>
    </row>
    <row r="863" spans="2:2" x14ac:dyDescent="0.25">
      <c r="B863" s="12"/>
    </row>
    <row r="864" spans="2:2" x14ac:dyDescent="0.25">
      <c r="B864" s="12"/>
    </row>
    <row r="865" spans="2:2" x14ac:dyDescent="0.25">
      <c r="B865" s="12"/>
    </row>
    <row r="866" spans="2:2" x14ac:dyDescent="0.25">
      <c r="B866" s="12"/>
    </row>
    <row r="867" spans="2:2" x14ac:dyDescent="0.25">
      <c r="B867" s="12"/>
    </row>
    <row r="868" spans="2:2" x14ac:dyDescent="0.25">
      <c r="B868" s="12"/>
    </row>
    <row r="869" spans="2:2" x14ac:dyDescent="0.25">
      <c r="B869" s="12"/>
    </row>
    <row r="870" spans="2:2" x14ac:dyDescent="0.25">
      <c r="B870" s="12"/>
    </row>
    <row r="871" spans="2:2" x14ac:dyDescent="0.25">
      <c r="B871" s="12"/>
    </row>
    <row r="872" spans="2:2" x14ac:dyDescent="0.25">
      <c r="B872" s="12"/>
    </row>
    <row r="873" spans="2:2" x14ac:dyDescent="0.25">
      <c r="B873" s="12"/>
    </row>
    <row r="874" spans="2:2" x14ac:dyDescent="0.25">
      <c r="B874" s="12"/>
    </row>
    <row r="875" spans="2:2" x14ac:dyDescent="0.25">
      <c r="B875" s="12"/>
    </row>
    <row r="876" spans="2:2" x14ac:dyDescent="0.25">
      <c r="B876" s="12"/>
    </row>
    <row r="877" spans="2:2" x14ac:dyDescent="0.25">
      <c r="B877" s="12"/>
    </row>
    <row r="878" spans="2:2" x14ac:dyDescent="0.25">
      <c r="B878" s="12"/>
    </row>
    <row r="879" spans="2:2" x14ac:dyDescent="0.25">
      <c r="B879" s="12"/>
    </row>
    <row r="880" spans="2:2" x14ac:dyDescent="0.25">
      <c r="B880" s="12"/>
    </row>
    <row r="881" spans="2:2" x14ac:dyDescent="0.25">
      <c r="B881" s="12"/>
    </row>
    <row r="882" spans="2:2" x14ac:dyDescent="0.25">
      <c r="B882" s="12"/>
    </row>
    <row r="883" spans="2:2" x14ac:dyDescent="0.25">
      <c r="B883" s="12"/>
    </row>
    <row r="884" spans="2:2" x14ac:dyDescent="0.25">
      <c r="B884" s="12"/>
    </row>
    <row r="885" spans="2:2" x14ac:dyDescent="0.25">
      <c r="B885" s="12"/>
    </row>
    <row r="886" spans="2:2" x14ac:dyDescent="0.25">
      <c r="B886" s="12"/>
    </row>
    <row r="887" spans="2:2" x14ac:dyDescent="0.25">
      <c r="B887" s="12"/>
    </row>
    <row r="888" spans="2:2" x14ac:dyDescent="0.25">
      <c r="B888" s="12"/>
    </row>
    <row r="889" spans="2:2" x14ac:dyDescent="0.25">
      <c r="B889" s="12"/>
    </row>
    <row r="890" spans="2:2" x14ac:dyDescent="0.25">
      <c r="B890" s="12"/>
    </row>
    <row r="891" spans="2:2" x14ac:dyDescent="0.25">
      <c r="B891" s="12"/>
    </row>
    <row r="892" spans="2:2" x14ac:dyDescent="0.25">
      <c r="B892" s="12"/>
    </row>
    <row r="893" spans="2:2" x14ac:dyDescent="0.25">
      <c r="B893" s="12"/>
    </row>
    <row r="894" spans="2:2" x14ac:dyDescent="0.25">
      <c r="B894" s="12"/>
    </row>
    <row r="895" spans="2:2" x14ac:dyDescent="0.25">
      <c r="B895" s="12"/>
    </row>
    <row r="896" spans="2:2" x14ac:dyDescent="0.25">
      <c r="B896" s="12"/>
    </row>
    <row r="897" spans="2:2" x14ac:dyDescent="0.25">
      <c r="B897" s="12"/>
    </row>
    <row r="898" spans="2:2" x14ac:dyDescent="0.25">
      <c r="B898" s="12"/>
    </row>
    <row r="899" spans="2:2" x14ac:dyDescent="0.25">
      <c r="B899" s="12"/>
    </row>
    <row r="900" spans="2:2" x14ac:dyDescent="0.25">
      <c r="B900" s="12"/>
    </row>
    <row r="901" spans="2:2" x14ac:dyDescent="0.25">
      <c r="B901" s="12"/>
    </row>
    <row r="902" spans="2:2" x14ac:dyDescent="0.25">
      <c r="B902" s="12"/>
    </row>
    <row r="903" spans="2:2" x14ac:dyDescent="0.25">
      <c r="B903" s="12"/>
    </row>
    <row r="904" spans="2:2" x14ac:dyDescent="0.25">
      <c r="B904" s="12"/>
    </row>
    <row r="905" spans="2:2" x14ac:dyDescent="0.25">
      <c r="B905" s="12"/>
    </row>
    <row r="906" spans="2:2" x14ac:dyDescent="0.25">
      <c r="B906" s="12"/>
    </row>
    <row r="907" spans="2:2" x14ac:dyDescent="0.25">
      <c r="B907" s="12"/>
    </row>
    <row r="908" spans="2:2" x14ac:dyDescent="0.25">
      <c r="B908" s="12"/>
    </row>
    <row r="909" spans="2:2" x14ac:dyDescent="0.25">
      <c r="B909" s="12"/>
    </row>
    <row r="910" spans="2:2" x14ac:dyDescent="0.25">
      <c r="B910" s="12"/>
    </row>
    <row r="911" spans="2:2" x14ac:dyDescent="0.25">
      <c r="B911" s="12"/>
    </row>
    <row r="912" spans="2:2" x14ac:dyDescent="0.25">
      <c r="B912" s="12"/>
    </row>
    <row r="913" spans="2:2" x14ac:dyDescent="0.25">
      <c r="B913" s="12"/>
    </row>
    <row r="914" spans="2:2" x14ac:dyDescent="0.25">
      <c r="B914" s="12"/>
    </row>
    <row r="915" spans="2:2" x14ac:dyDescent="0.25">
      <c r="B915" s="12"/>
    </row>
    <row r="916" spans="2:2" x14ac:dyDescent="0.25">
      <c r="B916" s="12"/>
    </row>
    <row r="917" spans="2:2" x14ac:dyDescent="0.25">
      <c r="B917" s="12"/>
    </row>
    <row r="918" spans="2:2" x14ac:dyDescent="0.25">
      <c r="B918" s="12"/>
    </row>
    <row r="919" spans="2:2" x14ac:dyDescent="0.25">
      <c r="B919" s="12"/>
    </row>
    <row r="920" spans="2:2" x14ac:dyDescent="0.25">
      <c r="B920" s="12"/>
    </row>
    <row r="921" spans="2:2" x14ac:dyDescent="0.25">
      <c r="B921" s="12"/>
    </row>
    <row r="922" spans="2:2" x14ac:dyDescent="0.25">
      <c r="B922" s="12"/>
    </row>
    <row r="923" spans="2:2" x14ac:dyDescent="0.25">
      <c r="B923" s="12"/>
    </row>
    <row r="924" spans="2:2" x14ac:dyDescent="0.25">
      <c r="B924" s="12"/>
    </row>
    <row r="925" spans="2:2" x14ac:dyDescent="0.25">
      <c r="B925" s="12"/>
    </row>
    <row r="926" spans="2:2" x14ac:dyDescent="0.25">
      <c r="B926" s="12"/>
    </row>
    <row r="927" spans="2:2" x14ac:dyDescent="0.25">
      <c r="B927" s="12"/>
    </row>
    <row r="928" spans="2:2" x14ac:dyDescent="0.25">
      <c r="B928" s="12"/>
    </row>
    <row r="929" spans="2:2" x14ac:dyDescent="0.25">
      <c r="B929" s="12"/>
    </row>
    <row r="930" spans="2:2" x14ac:dyDescent="0.25">
      <c r="B930" s="12"/>
    </row>
    <row r="931" spans="2:2" x14ac:dyDescent="0.25">
      <c r="B931" s="12"/>
    </row>
    <row r="932" spans="2:2" x14ac:dyDescent="0.25">
      <c r="B932" s="12"/>
    </row>
    <row r="933" spans="2:2" x14ac:dyDescent="0.25">
      <c r="B933" s="12"/>
    </row>
    <row r="934" spans="2:2" x14ac:dyDescent="0.25">
      <c r="B934" s="12"/>
    </row>
    <row r="935" spans="2:2" x14ac:dyDescent="0.25">
      <c r="B935" s="12"/>
    </row>
    <row r="936" spans="2:2" x14ac:dyDescent="0.25">
      <c r="B936" s="12"/>
    </row>
    <row r="937" spans="2:2" x14ac:dyDescent="0.25">
      <c r="B937" s="12"/>
    </row>
    <row r="938" spans="2:2" x14ac:dyDescent="0.25">
      <c r="B938" s="12"/>
    </row>
    <row r="939" spans="2:2" x14ac:dyDescent="0.25">
      <c r="B939" s="12"/>
    </row>
    <row r="940" spans="2:2" x14ac:dyDescent="0.25">
      <c r="B940" s="12"/>
    </row>
    <row r="941" spans="2:2" x14ac:dyDescent="0.25">
      <c r="B941" s="12"/>
    </row>
    <row r="942" spans="2:2" x14ac:dyDescent="0.25">
      <c r="B942" s="12"/>
    </row>
    <row r="943" spans="2:2" x14ac:dyDescent="0.25">
      <c r="B943" s="12"/>
    </row>
    <row r="944" spans="2:2" x14ac:dyDescent="0.25">
      <c r="B944" s="12"/>
    </row>
    <row r="945" spans="2:2" x14ac:dyDescent="0.25">
      <c r="B945" s="12"/>
    </row>
    <row r="946" spans="2:2" x14ac:dyDescent="0.25">
      <c r="B946" s="12"/>
    </row>
    <row r="947" spans="2:2" x14ac:dyDescent="0.25">
      <c r="B947" s="12"/>
    </row>
    <row r="948" spans="2:2" x14ac:dyDescent="0.25">
      <c r="B948" s="12"/>
    </row>
    <row r="949" spans="2:2" x14ac:dyDescent="0.25">
      <c r="B949" s="12"/>
    </row>
    <row r="950" spans="2:2" x14ac:dyDescent="0.25">
      <c r="B950" s="12"/>
    </row>
    <row r="951" spans="2:2" x14ac:dyDescent="0.25">
      <c r="B951" s="12"/>
    </row>
    <row r="952" spans="2:2" x14ac:dyDescent="0.25">
      <c r="B952" s="12"/>
    </row>
    <row r="953" spans="2:2" x14ac:dyDescent="0.25">
      <c r="B953" s="12"/>
    </row>
    <row r="954" spans="2:2" x14ac:dyDescent="0.25">
      <c r="B954" s="12"/>
    </row>
    <row r="955" spans="2:2" x14ac:dyDescent="0.25">
      <c r="B955" s="12"/>
    </row>
    <row r="956" spans="2:2" x14ac:dyDescent="0.25">
      <c r="B956" s="12"/>
    </row>
    <row r="957" spans="2:2" x14ac:dyDescent="0.25">
      <c r="B957" s="12"/>
    </row>
    <row r="958" spans="2:2" x14ac:dyDescent="0.25">
      <c r="B958" s="12"/>
    </row>
    <row r="959" spans="2:2" x14ac:dyDescent="0.25">
      <c r="B959" s="12"/>
    </row>
    <row r="960" spans="2:2" x14ac:dyDescent="0.25">
      <c r="B960" s="12"/>
    </row>
    <row r="961" spans="2:2" x14ac:dyDescent="0.25">
      <c r="B961" s="12"/>
    </row>
    <row r="962" spans="2:2" x14ac:dyDescent="0.25">
      <c r="B962" s="12"/>
    </row>
    <row r="963" spans="2:2" x14ac:dyDescent="0.25">
      <c r="B963" s="12"/>
    </row>
    <row r="964" spans="2:2" x14ac:dyDescent="0.25">
      <c r="B964" s="12"/>
    </row>
    <row r="965" spans="2:2" x14ac:dyDescent="0.25">
      <c r="B965" s="12"/>
    </row>
    <row r="966" spans="2:2" x14ac:dyDescent="0.25">
      <c r="B966" s="12"/>
    </row>
    <row r="967" spans="2:2" x14ac:dyDescent="0.25">
      <c r="B967" s="12"/>
    </row>
    <row r="968" spans="2:2" x14ac:dyDescent="0.25">
      <c r="B968" s="12"/>
    </row>
    <row r="969" spans="2:2" x14ac:dyDescent="0.25">
      <c r="B969" s="12"/>
    </row>
    <row r="970" spans="2:2" x14ac:dyDescent="0.25">
      <c r="B970" s="12"/>
    </row>
    <row r="971" spans="2:2" x14ac:dyDescent="0.25">
      <c r="B971" s="12"/>
    </row>
    <row r="972" spans="2:2" x14ac:dyDescent="0.25">
      <c r="B972" s="12"/>
    </row>
    <row r="973" spans="2:2" x14ac:dyDescent="0.25">
      <c r="B973" s="12"/>
    </row>
    <row r="974" spans="2:2" x14ac:dyDescent="0.25">
      <c r="B974" s="12"/>
    </row>
    <row r="975" spans="2:2" x14ac:dyDescent="0.25">
      <c r="B975" s="12"/>
    </row>
    <row r="976" spans="2:2" x14ac:dyDescent="0.25">
      <c r="B976" s="12"/>
    </row>
    <row r="977" spans="2:2" x14ac:dyDescent="0.25">
      <c r="B977" s="12"/>
    </row>
    <row r="978" spans="2:2" x14ac:dyDescent="0.25">
      <c r="B978" s="12"/>
    </row>
    <row r="979" spans="2:2" x14ac:dyDescent="0.25">
      <c r="B979" s="12"/>
    </row>
    <row r="980" spans="2:2" x14ac:dyDescent="0.25">
      <c r="B980" s="12"/>
    </row>
    <row r="981" spans="2:2" x14ac:dyDescent="0.25">
      <c r="B981" s="12"/>
    </row>
    <row r="982" spans="2:2" x14ac:dyDescent="0.25">
      <c r="B982" s="12"/>
    </row>
    <row r="983" spans="2:2" x14ac:dyDescent="0.25">
      <c r="B983" s="12"/>
    </row>
    <row r="984" spans="2:2" x14ac:dyDescent="0.25">
      <c r="B984" s="12"/>
    </row>
    <row r="985" spans="2:2" x14ac:dyDescent="0.25">
      <c r="B985" s="12"/>
    </row>
    <row r="986" spans="2:2" x14ac:dyDescent="0.25">
      <c r="B986" s="12"/>
    </row>
    <row r="987" spans="2:2" x14ac:dyDescent="0.25">
      <c r="B987" s="12"/>
    </row>
    <row r="988" spans="2:2" x14ac:dyDescent="0.25">
      <c r="B988" s="12"/>
    </row>
    <row r="989" spans="2:2" x14ac:dyDescent="0.25">
      <c r="B989" s="12"/>
    </row>
    <row r="990" spans="2:2" x14ac:dyDescent="0.25">
      <c r="B990" s="12"/>
    </row>
    <row r="991" spans="2:2" x14ac:dyDescent="0.25">
      <c r="B991" s="12"/>
    </row>
    <row r="992" spans="2:2" x14ac:dyDescent="0.25">
      <c r="B992" s="12"/>
    </row>
    <row r="993" spans="2:2" x14ac:dyDescent="0.25">
      <c r="B993" s="12"/>
    </row>
    <row r="994" spans="2:2" x14ac:dyDescent="0.25">
      <c r="B994" s="12"/>
    </row>
    <row r="995" spans="2:2" x14ac:dyDescent="0.25">
      <c r="B995" s="12"/>
    </row>
    <row r="996" spans="2:2" x14ac:dyDescent="0.25">
      <c r="B996" s="12"/>
    </row>
    <row r="997" spans="2:2" x14ac:dyDescent="0.25">
      <c r="B997" s="12"/>
    </row>
    <row r="998" spans="2:2" x14ac:dyDescent="0.25">
      <c r="B998" s="12"/>
    </row>
    <row r="999" spans="2:2" x14ac:dyDescent="0.25">
      <c r="B999" s="12"/>
    </row>
    <row r="1000" spans="2:2" x14ac:dyDescent="0.25">
      <c r="B1000" s="12"/>
    </row>
    <row r="1001" spans="2:2" x14ac:dyDescent="0.25">
      <c r="B1001" s="12"/>
    </row>
    <row r="1002" spans="2:2" x14ac:dyDescent="0.25">
      <c r="B1002" s="12"/>
    </row>
    <row r="1003" spans="2:2" x14ac:dyDescent="0.25">
      <c r="B1003" s="12"/>
    </row>
    <row r="1004" spans="2:2" x14ac:dyDescent="0.25">
      <c r="B1004" s="12"/>
    </row>
    <row r="1005" spans="2:2" x14ac:dyDescent="0.25">
      <c r="B1005" s="12"/>
    </row>
    <row r="1006" spans="2:2" x14ac:dyDescent="0.25">
      <c r="B1006" s="12"/>
    </row>
    <row r="1007" spans="2:2" x14ac:dyDescent="0.25">
      <c r="B1007" s="12"/>
    </row>
    <row r="1008" spans="2:2" x14ac:dyDescent="0.25">
      <c r="B1008" s="12"/>
    </row>
    <row r="1009" spans="2:2" x14ac:dyDescent="0.25">
      <c r="B1009" s="12"/>
    </row>
    <row r="1010" spans="2:2" x14ac:dyDescent="0.25">
      <c r="B1010" s="12"/>
    </row>
    <row r="1011" spans="2:2" x14ac:dyDescent="0.25">
      <c r="B1011" s="12"/>
    </row>
    <row r="1012" spans="2:2" x14ac:dyDescent="0.25">
      <c r="B1012" s="12"/>
    </row>
    <row r="1013" spans="2:2" x14ac:dyDescent="0.25">
      <c r="B1013" s="12"/>
    </row>
    <row r="1014" spans="2:2" x14ac:dyDescent="0.25">
      <c r="B1014" s="12"/>
    </row>
    <row r="1015" spans="2:2" x14ac:dyDescent="0.25">
      <c r="B1015" s="12"/>
    </row>
    <row r="1016" spans="2:2" x14ac:dyDescent="0.25">
      <c r="B1016" s="12"/>
    </row>
    <row r="1017" spans="2:2" x14ac:dyDescent="0.25">
      <c r="B1017" s="12"/>
    </row>
    <row r="1018" spans="2:2" x14ac:dyDescent="0.25">
      <c r="B1018" s="12"/>
    </row>
    <row r="1019" spans="2:2" x14ac:dyDescent="0.25">
      <c r="B1019" s="12"/>
    </row>
    <row r="1020" spans="2:2" x14ac:dyDescent="0.25">
      <c r="B1020" s="12"/>
    </row>
    <row r="1021" spans="2:2" x14ac:dyDescent="0.25">
      <c r="B1021" s="12"/>
    </row>
    <row r="1022" spans="2:2" x14ac:dyDescent="0.25">
      <c r="B1022" s="12"/>
    </row>
    <row r="1023" spans="2:2" x14ac:dyDescent="0.25">
      <c r="B1023" s="12"/>
    </row>
    <row r="1024" spans="2:2" x14ac:dyDescent="0.25">
      <c r="B1024" s="12"/>
    </row>
    <row r="1025" spans="2:2" x14ac:dyDescent="0.25">
      <c r="B1025" s="12"/>
    </row>
    <row r="1026" spans="2:2" x14ac:dyDescent="0.25">
      <c r="B1026" s="12"/>
    </row>
    <row r="1027" spans="2:2" x14ac:dyDescent="0.25">
      <c r="B1027" s="12"/>
    </row>
    <row r="1028" spans="2:2" x14ac:dyDescent="0.25">
      <c r="B1028" s="12"/>
    </row>
    <row r="1029" spans="2:2" x14ac:dyDescent="0.25">
      <c r="B1029" s="12"/>
    </row>
    <row r="1030" spans="2:2" x14ac:dyDescent="0.25">
      <c r="B1030" s="12"/>
    </row>
    <row r="1031" spans="2:2" x14ac:dyDescent="0.25">
      <c r="B1031" s="12"/>
    </row>
    <row r="1032" spans="2:2" x14ac:dyDescent="0.25">
      <c r="B1032" s="12"/>
    </row>
    <row r="1033" spans="2:2" x14ac:dyDescent="0.25">
      <c r="B1033" s="12"/>
    </row>
    <row r="1034" spans="2:2" x14ac:dyDescent="0.25">
      <c r="B1034" s="12"/>
    </row>
  </sheetData>
  <mergeCells count="3">
    <mergeCell ref="G1:H1"/>
    <mergeCell ref="I1:J1"/>
    <mergeCell ref="K1:L1"/>
  </mergeCells>
  <conditionalFormatting sqref="H3:H60">
    <cfRule type="cellIs" dxfId="720" priority="34" operator="lessThan">
      <formula>-0.2</formula>
    </cfRule>
    <cfRule type="cellIs" dxfId="719" priority="35" operator="between">
      <formula>-0.1</formula>
      <formula>-0.1999</formula>
    </cfRule>
  </conditionalFormatting>
  <conditionalFormatting sqref="H3:H60">
    <cfRule type="cellIs" dxfId="718" priority="31" operator="greaterThan">
      <formula>0.2</formula>
    </cfRule>
    <cfRule type="cellIs" dxfId="717" priority="32" operator="between">
      <formula>0.1</formula>
      <formula>0.1999</formula>
    </cfRule>
    <cfRule type="cellIs" dxfId="716" priority="33" operator="greaterThan">
      <formula>0</formula>
    </cfRule>
    <cfRule type="cellIs" dxfId="715" priority="36" operator="lessThan">
      <formula>0</formula>
    </cfRule>
  </conditionalFormatting>
  <conditionalFormatting sqref="J3:J60">
    <cfRule type="cellIs" dxfId="714" priority="28" operator="lessThan">
      <formula>-0.2</formula>
    </cfRule>
    <cfRule type="cellIs" dxfId="713" priority="29" operator="between">
      <formula>-0.1</formula>
      <formula>-0.1999</formula>
    </cfRule>
  </conditionalFormatting>
  <conditionalFormatting sqref="J3:J60">
    <cfRule type="cellIs" dxfId="712" priority="25" operator="greaterThan">
      <formula>0.2</formula>
    </cfRule>
    <cfRule type="cellIs" dxfId="711" priority="26" operator="between">
      <formula>0.1</formula>
      <formula>0.1999</formula>
    </cfRule>
    <cfRule type="cellIs" dxfId="710" priority="27" operator="greaterThan">
      <formula>0</formula>
    </cfRule>
    <cfRule type="cellIs" dxfId="709" priority="30" operator="lessThan">
      <formula>0</formula>
    </cfRule>
  </conditionalFormatting>
  <conditionalFormatting sqref="L3:L60">
    <cfRule type="cellIs" dxfId="708" priority="22" operator="lessThan">
      <formula>-0.2</formula>
    </cfRule>
    <cfRule type="cellIs" dxfId="707" priority="23" operator="between">
      <formula>-0.1</formula>
      <formula>-0.1999</formula>
    </cfRule>
  </conditionalFormatting>
  <conditionalFormatting sqref="L3:L60">
    <cfRule type="cellIs" dxfId="706" priority="19" operator="greaterThan">
      <formula>0.2</formula>
    </cfRule>
    <cfRule type="cellIs" dxfId="705" priority="20" operator="between">
      <formula>0.1</formula>
      <formula>0.1999</formula>
    </cfRule>
    <cfRule type="cellIs" dxfId="704" priority="21" operator="greaterThan">
      <formula>0</formula>
    </cfRule>
    <cfRule type="cellIs" dxfId="703" priority="24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FA3C-66B7-4363-9100-2343AB71DFF8}">
  <sheetPr>
    <tabColor theme="0" tint="-0.34998626667073579"/>
  </sheetPr>
  <dimension ref="A1:L60"/>
  <sheetViews>
    <sheetView workbookViewId="0">
      <pane xSplit="1" ySplit="2" topLeftCell="B3" activePane="bottomRight" state="frozenSplit"/>
      <selection pane="topRight" activeCell="N1" sqref="N1"/>
      <selection pane="bottomLeft" activeCell="A16" sqref="A16"/>
      <selection pane="bottomRight" activeCell="B9" sqref="B9"/>
    </sheetView>
  </sheetViews>
  <sheetFormatPr defaultRowHeight="15" x14ac:dyDescent="0.25"/>
  <cols>
    <col min="1" max="1" width="23.7109375" bestFit="1" customWidth="1"/>
    <col min="2" max="5" width="9.140625" style="1"/>
    <col min="8" max="8" width="9.5703125" customWidth="1"/>
    <col min="10" max="10" width="10.42578125" customWidth="1"/>
    <col min="12" max="12" width="10.85546875" customWidth="1"/>
  </cols>
  <sheetData>
    <row r="1" spans="1:12" s="2" customFormat="1" ht="30" customHeight="1" thickBot="1" x14ac:dyDescent="0.3">
      <c r="A1" s="30" t="s">
        <v>1</v>
      </c>
      <c r="B1" s="1"/>
      <c r="C1" s="68"/>
      <c r="D1" s="68"/>
      <c r="E1" s="68"/>
      <c r="G1" s="83" t="s">
        <v>89</v>
      </c>
      <c r="H1" s="83"/>
      <c r="I1" s="83" t="s">
        <v>86</v>
      </c>
      <c r="J1" s="83"/>
      <c r="K1" s="84" t="s">
        <v>90</v>
      </c>
      <c r="L1" s="84"/>
    </row>
    <row r="2" spans="1:12" s="2" customFormat="1" ht="15.75" thickBot="1" x14ac:dyDescent="0.3">
      <c r="A2" s="69" t="s">
        <v>93</v>
      </c>
      <c r="B2" s="31">
        <v>2017</v>
      </c>
      <c r="C2" s="32">
        <v>2018</v>
      </c>
      <c r="D2" s="32">
        <v>2019</v>
      </c>
      <c r="E2" s="33">
        <v>2020</v>
      </c>
      <c r="G2" s="34" t="s">
        <v>87</v>
      </c>
      <c r="H2" s="34" t="s">
        <v>88</v>
      </c>
      <c r="I2" s="34" t="s">
        <v>87</v>
      </c>
      <c r="J2" s="34" t="s">
        <v>88</v>
      </c>
      <c r="K2" s="34" t="s">
        <v>87</v>
      </c>
      <c r="L2" s="34" t="s">
        <v>88</v>
      </c>
    </row>
    <row r="3" spans="1:12" x14ac:dyDescent="0.25">
      <c r="A3" s="15" t="s">
        <v>24</v>
      </c>
      <c r="B3" s="49">
        <v>9581</v>
      </c>
      <c r="C3" s="49">
        <v>8933</v>
      </c>
      <c r="D3" s="49">
        <v>7537</v>
      </c>
      <c r="E3" s="8">
        <v>4604</v>
      </c>
      <c r="G3" s="8">
        <f t="shared" ref="G3:G34" si="0">D3-C3</f>
        <v>-1396</v>
      </c>
      <c r="H3" s="14">
        <f t="shared" ref="H3:H34" si="1">IF(C3&gt;0, G3/C3, 0)</f>
        <v>-0.1562744878540244</v>
      </c>
      <c r="I3" s="8">
        <f t="shared" ref="I3:I34" si="2">E3-D3</f>
        <v>-2933</v>
      </c>
      <c r="J3" s="14">
        <f t="shared" ref="J3:J34" si="3">IF(D3&gt;0, I3/D3, 0)</f>
        <v>-0.38914687541462123</v>
      </c>
      <c r="K3" s="8">
        <f t="shared" ref="K3:K34" si="4">E3-C3</f>
        <v>-4329</v>
      </c>
      <c r="L3" s="14">
        <f t="shared" ref="L3:L34" si="5">IF(C3&gt;0, K3/C3, 0)</f>
        <v>-0.48460763461323186</v>
      </c>
    </row>
    <row r="4" spans="1:12" x14ac:dyDescent="0.25">
      <c r="A4" s="6" t="s">
        <v>25</v>
      </c>
      <c r="B4" s="8">
        <v>990</v>
      </c>
      <c r="C4" s="8">
        <v>821</v>
      </c>
      <c r="D4" s="8">
        <v>433</v>
      </c>
      <c r="E4" s="8">
        <v>279</v>
      </c>
      <c r="G4" s="8">
        <f t="shared" si="0"/>
        <v>-388</v>
      </c>
      <c r="H4" s="14">
        <f t="shared" si="1"/>
        <v>-0.47259439707673567</v>
      </c>
      <c r="I4" s="8">
        <f t="shared" si="2"/>
        <v>-154</v>
      </c>
      <c r="J4" s="14">
        <f t="shared" si="3"/>
        <v>-0.35565819861431869</v>
      </c>
      <c r="K4" s="8">
        <f t="shared" si="4"/>
        <v>-542</v>
      </c>
      <c r="L4" s="14">
        <f t="shared" si="5"/>
        <v>-0.66017052375152252</v>
      </c>
    </row>
    <row r="5" spans="1:12" x14ac:dyDescent="0.25">
      <c r="A5" s="6" t="s">
        <v>26</v>
      </c>
      <c r="B5" s="8">
        <v>4856</v>
      </c>
      <c r="C5" s="8">
        <v>4526</v>
      </c>
      <c r="D5" s="8">
        <v>3869</v>
      </c>
      <c r="E5" s="8">
        <v>1797</v>
      </c>
      <c r="G5" s="8">
        <f t="shared" si="0"/>
        <v>-657</v>
      </c>
      <c r="H5" s="14">
        <f t="shared" si="1"/>
        <v>-0.14516129032258066</v>
      </c>
      <c r="I5" s="8">
        <f t="shared" si="2"/>
        <v>-2072</v>
      </c>
      <c r="J5" s="14">
        <f t="shared" si="3"/>
        <v>-0.53553889894029461</v>
      </c>
      <c r="K5" s="8">
        <f t="shared" si="4"/>
        <v>-2729</v>
      </c>
      <c r="L5" s="14">
        <f t="shared" si="5"/>
        <v>-0.60296067167476797</v>
      </c>
    </row>
    <row r="6" spans="1:12" x14ac:dyDescent="0.25">
      <c r="A6" s="6" t="s">
        <v>27</v>
      </c>
      <c r="B6" s="8">
        <v>7249</v>
      </c>
      <c r="C6" s="8">
        <v>6029</v>
      </c>
      <c r="D6" s="8">
        <v>4911</v>
      </c>
      <c r="E6" s="8">
        <v>2979</v>
      </c>
      <c r="G6" s="8">
        <f t="shared" si="0"/>
        <v>-1118</v>
      </c>
      <c r="H6" s="14">
        <f t="shared" si="1"/>
        <v>-0.1854370542378504</v>
      </c>
      <c r="I6" s="8">
        <f t="shared" si="2"/>
        <v>-1932</v>
      </c>
      <c r="J6" s="14">
        <f t="shared" si="3"/>
        <v>-0.39340256566890652</v>
      </c>
      <c r="K6" s="8">
        <f t="shared" si="4"/>
        <v>-3050</v>
      </c>
      <c r="L6" s="14">
        <f t="shared" si="5"/>
        <v>-0.50588820699950243</v>
      </c>
    </row>
    <row r="7" spans="1:12" x14ac:dyDescent="0.25">
      <c r="A7" s="6" t="s">
        <v>28</v>
      </c>
      <c r="B7" s="8">
        <v>185768</v>
      </c>
      <c r="C7" s="8">
        <v>127764</v>
      </c>
      <c r="D7" s="8">
        <v>108884</v>
      </c>
      <c r="E7" s="8">
        <v>52464</v>
      </c>
      <c r="G7" s="8">
        <f t="shared" si="0"/>
        <v>-18880</v>
      </c>
      <c r="H7" s="14">
        <f t="shared" si="1"/>
        <v>-0.14777245546476317</v>
      </c>
      <c r="I7" s="8">
        <f t="shared" si="2"/>
        <v>-56420</v>
      </c>
      <c r="J7" s="14">
        <f t="shared" si="3"/>
        <v>-0.51816612174424159</v>
      </c>
      <c r="K7" s="8">
        <f t="shared" si="4"/>
        <v>-75300</v>
      </c>
      <c r="L7" s="14">
        <f t="shared" si="5"/>
        <v>-0.58936789706020476</v>
      </c>
    </row>
    <row r="8" spans="1:12" x14ac:dyDescent="0.25">
      <c r="A8" s="6" t="s">
        <v>29</v>
      </c>
      <c r="B8" s="8">
        <v>2894</v>
      </c>
      <c r="C8" s="8">
        <v>2880</v>
      </c>
      <c r="D8" s="8">
        <v>2361</v>
      </c>
      <c r="E8" s="8">
        <v>851</v>
      </c>
      <c r="G8" s="8">
        <f t="shared" si="0"/>
        <v>-519</v>
      </c>
      <c r="H8" s="14">
        <f t="shared" si="1"/>
        <v>-0.18020833333333333</v>
      </c>
      <c r="I8" s="8">
        <f t="shared" si="2"/>
        <v>-1510</v>
      </c>
      <c r="J8" s="14">
        <f t="shared" si="3"/>
        <v>-0.63955950868276157</v>
      </c>
      <c r="K8" s="8">
        <f t="shared" si="4"/>
        <v>-2029</v>
      </c>
      <c r="L8" s="14">
        <f t="shared" si="5"/>
        <v>-0.70451388888888888</v>
      </c>
    </row>
    <row r="9" spans="1:12" x14ac:dyDescent="0.25">
      <c r="A9" s="6" t="s">
        <v>30</v>
      </c>
      <c r="B9" s="8">
        <v>7797</v>
      </c>
      <c r="C9" s="8">
        <v>6806</v>
      </c>
      <c r="D9" s="8">
        <v>6101</v>
      </c>
      <c r="E9" s="8">
        <v>3466</v>
      </c>
      <c r="G9" s="8">
        <f t="shared" si="0"/>
        <v>-705</v>
      </c>
      <c r="H9" s="14">
        <f t="shared" si="1"/>
        <v>-0.10358507199529826</v>
      </c>
      <c r="I9" s="8">
        <f t="shared" si="2"/>
        <v>-2635</v>
      </c>
      <c r="J9" s="14">
        <f t="shared" si="3"/>
        <v>-0.43189641042452059</v>
      </c>
      <c r="K9" s="8">
        <f t="shared" si="4"/>
        <v>-3340</v>
      </c>
      <c r="L9" s="14">
        <f t="shared" si="5"/>
        <v>-0.49074346165148397</v>
      </c>
    </row>
    <row r="10" spans="1:12" x14ac:dyDescent="0.25">
      <c r="A10" s="6" t="s">
        <v>31</v>
      </c>
      <c r="B10" s="8">
        <v>1728</v>
      </c>
      <c r="C10" s="8">
        <v>1802</v>
      </c>
      <c r="D10" s="8">
        <v>1328</v>
      </c>
      <c r="E10" s="8">
        <v>779</v>
      </c>
      <c r="G10" s="8">
        <f t="shared" si="0"/>
        <v>-474</v>
      </c>
      <c r="H10" s="14">
        <f t="shared" si="1"/>
        <v>-0.26304106548279688</v>
      </c>
      <c r="I10" s="8">
        <f t="shared" si="2"/>
        <v>-549</v>
      </c>
      <c r="J10" s="14">
        <f t="shared" si="3"/>
        <v>-0.4134036144578313</v>
      </c>
      <c r="K10" s="8">
        <f t="shared" si="4"/>
        <v>-1023</v>
      </c>
      <c r="L10" s="14">
        <f t="shared" si="5"/>
        <v>-0.56770255271920089</v>
      </c>
    </row>
    <row r="11" spans="1:12" x14ac:dyDescent="0.25">
      <c r="A11" s="6" t="s">
        <v>32</v>
      </c>
      <c r="B11" s="8">
        <v>69805</v>
      </c>
      <c r="C11" s="8">
        <v>64170</v>
      </c>
      <c r="D11" s="8">
        <v>52257</v>
      </c>
      <c r="E11" s="8">
        <v>33217</v>
      </c>
      <c r="G11" s="8">
        <f t="shared" si="0"/>
        <v>-11913</v>
      </c>
      <c r="H11" s="14">
        <f t="shared" si="1"/>
        <v>-0.18564749883122955</v>
      </c>
      <c r="I11" s="8">
        <f t="shared" si="2"/>
        <v>-19040</v>
      </c>
      <c r="J11" s="14">
        <f t="shared" si="3"/>
        <v>-0.36435310101995905</v>
      </c>
      <c r="K11" s="8">
        <f t="shared" si="4"/>
        <v>-30953</v>
      </c>
      <c r="L11" s="14">
        <f t="shared" si="5"/>
        <v>-0.48235935795543089</v>
      </c>
    </row>
    <row r="12" spans="1:12" x14ac:dyDescent="0.25">
      <c r="A12" s="6" t="s">
        <v>33</v>
      </c>
      <c r="B12" s="8">
        <v>18053</v>
      </c>
      <c r="C12" s="8">
        <v>16317</v>
      </c>
      <c r="D12" s="8">
        <v>13524</v>
      </c>
      <c r="E12" s="8">
        <v>6883</v>
      </c>
      <c r="G12" s="8">
        <f t="shared" si="0"/>
        <v>-2793</v>
      </c>
      <c r="H12" s="14">
        <f t="shared" si="1"/>
        <v>-0.17117117117117117</v>
      </c>
      <c r="I12" s="8">
        <f t="shared" si="2"/>
        <v>-6641</v>
      </c>
      <c r="J12" s="14">
        <f t="shared" si="3"/>
        <v>-0.49105294291629698</v>
      </c>
      <c r="K12" s="8">
        <f t="shared" si="4"/>
        <v>-9434</v>
      </c>
      <c r="L12" s="14">
        <f t="shared" si="5"/>
        <v>-0.57817000674143526</v>
      </c>
    </row>
    <row r="13" spans="1:12" x14ac:dyDescent="0.25">
      <c r="A13" s="6" t="s">
        <v>34</v>
      </c>
      <c r="B13" s="8">
        <v>2415</v>
      </c>
      <c r="C13" s="8">
        <v>2416</v>
      </c>
      <c r="D13" s="8">
        <v>1855</v>
      </c>
      <c r="E13" s="8">
        <v>1463</v>
      </c>
      <c r="G13" s="8">
        <f t="shared" si="0"/>
        <v>-561</v>
      </c>
      <c r="H13" s="14">
        <f t="shared" si="1"/>
        <v>-0.23220198675496689</v>
      </c>
      <c r="I13" s="8">
        <f t="shared" si="2"/>
        <v>-392</v>
      </c>
      <c r="J13" s="14">
        <f t="shared" si="3"/>
        <v>-0.21132075471698114</v>
      </c>
      <c r="K13" s="8">
        <f t="shared" si="4"/>
        <v>-953</v>
      </c>
      <c r="L13" s="14">
        <f t="shared" si="5"/>
        <v>-0.39445364238410596</v>
      </c>
    </row>
    <row r="14" spans="1:12" x14ac:dyDescent="0.25">
      <c r="A14" s="6" t="s">
        <v>35</v>
      </c>
      <c r="B14" s="8">
        <v>2432</v>
      </c>
      <c r="C14" s="8">
        <v>2096</v>
      </c>
      <c r="D14" s="8">
        <v>1733</v>
      </c>
      <c r="E14" s="8">
        <v>437</v>
      </c>
      <c r="G14" s="8">
        <f t="shared" si="0"/>
        <v>-363</v>
      </c>
      <c r="H14" s="14">
        <f t="shared" si="1"/>
        <v>-0.17318702290076335</v>
      </c>
      <c r="I14" s="8">
        <f t="shared" si="2"/>
        <v>-1296</v>
      </c>
      <c r="J14" s="14">
        <f t="shared" si="3"/>
        <v>-0.74783612233121755</v>
      </c>
      <c r="K14" s="8">
        <f t="shared" si="4"/>
        <v>-1659</v>
      </c>
      <c r="L14" s="14">
        <f t="shared" si="5"/>
        <v>-0.79150763358778631</v>
      </c>
    </row>
    <row r="15" spans="1:12" x14ac:dyDescent="0.25">
      <c r="A15" s="6" t="s">
        <v>36</v>
      </c>
      <c r="B15" s="8">
        <v>38828</v>
      </c>
      <c r="C15" s="8">
        <v>21203</v>
      </c>
      <c r="D15" s="8">
        <v>18618</v>
      </c>
      <c r="E15" s="8">
        <v>8754</v>
      </c>
      <c r="G15" s="8">
        <f t="shared" si="0"/>
        <v>-2585</v>
      </c>
      <c r="H15" s="14">
        <f t="shared" si="1"/>
        <v>-0.12191670989954252</v>
      </c>
      <c r="I15" s="8">
        <f t="shared" si="2"/>
        <v>-9864</v>
      </c>
      <c r="J15" s="14">
        <f t="shared" si="3"/>
        <v>-0.52980986142442799</v>
      </c>
      <c r="K15" s="8">
        <f t="shared" si="4"/>
        <v>-12449</v>
      </c>
      <c r="L15" s="14">
        <f t="shared" si="5"/>
        <v>-0.58713389614677169</v>
      </c>
    </row>
    <row r="16" spans="1:12" x14ac:dyDescent="0.25">
      <c r="A16" s="6" t="s">
        <v>37</v>
      </c>
      <c r="B16" s="8">
        <v>14045</v>
      </c>
      <c r="C16" s="8">
        <v>12878</v>
      </c>
      <c r="D16" s="8">
        <v>10912</v>
      </c>
      <c r="E16" s="8">
        <v>8784</v>
      </c>
      <c r="G16" s="8">
        <f t="shared" si="0"/>
        <v>-1966</v>
      </c>
      <c r="H16" s="14">
        <f t="shared" si="1"/>
        <v>-0.15266345705854947</v>
      </c>
      <c r="I16" s="8">
        <f t="shared" si="2"/>
        <v>-2128</v>
      </c>
      <c r="J16" s="14">
        <f t="shared" si="3"/>
        <v>-0.19501466275659823</v>
      </c>
      <c r="K16" s="8">
        <f t="shared" si="4"/>
        <v>-4094</v>
      </c>
      <c r="L16" s="14">
        <f t="shared" si="5"/>
        <v>-0.31790650722161828</v>
      </c>
    </row>
    <row r="17" spans="1:12" x14ac:dyDescent="0.25">
      <c r="A17" s="6" t="s">
        <v>38</v>
      </c>
      <c r="B17" s="8">
        <v>5925</v>
      </c>
      <c r="C17" s="8">
        <v>5677</v>
      </c>
      <c r="D17" s="8">
        <v>4735</v>
      </c>
      <c r="E17" s="8">
        <v>3503</v>
      </c>
      <c r="G17" s="8">
        <f t="shared" si="0"/>
        <v>-942</v>
      </c>
      <c r="H17" s="14">
        <f t="shared" si="1"/>
        <v>-0.16593271093887615</v>
      </c>
      <c r="I17" s="8">
        <f t="shared" si="2"/>
        <v>-1232</v>
      </c>
      <c r="J17" s="14">
        <f t="shared" si="3"/>
        <v>-0.26019007391763466</v>
      </c>
      <c r="K17" s="8">
        <f t="shared" si="4"/>
        <v>-2174</v>
      </c>
      <c r="L17" s="14">
        <f t="shared" si="5"/>
        <v>-0.38294874053197109</v>
      </c>
    </row>
    <row r="18" spans="1:12" x14ac:dyDescent="0.25">
      <c r="A18" s="6" t="s">
        <v>39</v>
      </c>
      <c r="B18" s="8">
        <v>3275</v>
      </c>
      <c r="C18" s="8">
        <v>3131</v>
      </c>
      <c r="D18" s="8">
        <v>2777</v>
      </c>
      <c r="E18" s="8">
        <v>2033</v>
      </c>
      <c r="G18" s="8">
        <f t="shared" si="0"/>
        <v>-354</v>
      </c>
      <c r="H18" s="14">
        <f t="shared" si="1"/>
        <v>-0.11306291919514531</v>
      </c>
      <c r="I18" s="8">
        <f t="shared" si="2"/>
        <v>-744</v>
      </c>
      <c r="J18" s="14">
        <f t="shared" si="3"/>
        <v>-0.26791501620453728</v>
      </c>
      <c r="K18" s="8">
        <f t="shared" si="4"/>
        <v>-1098</v>
      </c>
      <c r="L18" s="14">
        <f t="shared" si="5"/>
        <v>-0.35068668157138294</v>
      </c>
    </row>
    <row r="19" spans="1:12" x14ac:dyDescent="0.25">
      <c r="A19" s="6" t="s">
        <v>40</v>
      </c>
      <c r="B19" s="8">
        <v>11028</v>
      </c>
      <c r="C19" s="8">
        <v>7993</v>
      </c>
      <c r="D19" s="8">
        <v>7314</v>
      </c>
      <c r="E19" s="8">
        <v>2703</v>
      </c>
      <c r="G19" s="8">
        <f t="shared" si="0"/>
        <v>-679</v>
      </c>
      <c r="H19" s="14">
        <f t="shared" si="1"/>
        <v>-8.4949330664331288E-2</v>
      </c>
      <c r="I19" s="8">
        <f t="shared" si="2"/>
        <v>-4611</v>
      </c>
      <c r="J19" s="14">
        <f t="shared" si="3"/>
        <v>-0.63043478260869568</v>
      </c>
      <c r="K19" s="8">
        <f t="shared" si="4"/>
        <v>-5290</v>
      </c>
      <c r="L19" s="14">
        <f t="shared" si="5"/>
        <v>-0.661829100462905</v>
      </c>
    </row>
    <row r="20" spans="1:12" x14ac:dyDescent="0.25">
      <c r="A20" s="6" t="s">
        <v>41</v>
      </c>
      <c r="B20" s="8">
        <v>11018</v>
      </c>
      <c r="C20" s="8">
        <v>9542</v>
      </c>
      <c r="D20" s="8">
        <v>7935</v>
      </c>
      <c r="E20" s="8">
        <v>4547</v>
      </c>
      <c r="G20" s="8">
        <f t="shared" si="0"/>
        <v>-1607</v>
      </c>
      <c r="H20" s="14">
        <f t="shared" si="1"/>
        <v>-0.16841333053867114</v>
      </c>
      <c r="I20" s="8">
        <f t="shared" si="2"/>
        <v>-3388</v>
      </c>
      <c r="J20" s="14">
        <f t="shared" si="3"/>
        <v>-0.4269691241335854</v>
      </c>
      <c r="K20" s="8">
        <f t="shared" si="4"/>
        <v>-4995</v>
      </c>
      <c r="L20" s="14">
        <f t="shared" si="5"/>
        <v>-0.52347516243974013</v>
      </c>
    </row>
    <row r="21" spans="1:12" x14ac:dyDescent="0.25">
      <c r="A21" s="6" t="s">
        <v>42</v>
      </c>
      <c r="B21" s="8">
        <v>2671</v>
      </c>
      <c r="C21" s="8">
        <v>2502</v>
      </c>
      <c r="D21" s="8">
        <v>2073</v>
      </c>
      <c r="E21" s="8">
        <v>1631</v>
      </c>
      <c r="G21" s="8">
        <f t="shared" si="0"/>
        <v>-429</v>
      </c>
      <c r="H21" s="14">
        <f t="shared" si="1"/>
        <v>-0.17146282973621102</v>
      </c>
      <c r="I21" s="8">
        <f t="shared" si="2"/>
        <v>-442</v>
      </c>
      <c r="J21" s="14">
        <f t="shared" si="3"/>
        <v>-0.21321755909310178</v>
      </c>
      <c r="K21" s="8">
        <f t="shared" si="4"/>
        <v>-871</v>
      </c>
      <c r="L21" s="14">
        <f t="shared" si="5"/>
        <v>-0.34812150279776177</v>
      </c>
    </row>
    <row r="22" spans="1:12" x14ac:dyDescent="0.25">
      <c r="A22" s="6" t="s">
        <v>43</v>
      </c>
      <c r="B22" s="8">
        <v>12786</v>
      </c>
      <c r="C22" s="8">
        <v>11658</v>
      </c>
      <c r="D22" s="8">
        <v>9445</v>
      </c>
      <c r="E22" s="8">
        <v>4418</v>
      </c>
      <c r="G22" s="8">
        <f t="shared" si="0"/>
        <v>-2213</v>
      </c>
      <c r="H22" s="14">
        <f t="shared" si="1"/>
        <v>-0.18982672842683135</v>
      </c>
      <c r="I22" s="8">
        <f t="shared" si="2"/>
        <v>-5027</v>
      </c>
      <c r="J22" s="14">
        <f t="shared" si="3"/>
        <v>-0.53223928004235044</v>
      </c>
      <c r="K22" s="8">
        <f t="shared" si="4"/>
        <v>-7240</v>
      </c>
      <c r="L22" s="14">
        <f t="shared" si="5"/>
        <v>-0.62103276719849032</v>
      </c>
    </row>
    <row r="23" spans="1:12" x14ac:dyDescent="0.25">
      <c r="A23" s="6" t="s">
        <v>44</v>
      </c>
      <c r="B23" s="8">
        <v>6879</v>
      </c>
      <c r="C23" s="8">
        <v>6476</v>
      </c>
      <c r="D23" s="8">
        <v>7029</v>
      </c>
      <c r="E23" s="8">
        <v>5002</v>
      </c>
      <c r="G23" s="8">
        <f t="shared" si="0"/>
        <v>553</v>
      </c>
      <c r="H23" s="14">
        <f t="shared" si="1"/>
        <v>8.5392217418159361E-2</v>
      </c>
      <c r="I23" s="8">
        <f t="shared" si="2"/>
        <v>-2027</v>
      </c>
      <c r="J23" s="14">
        <f t="shared" si="3"/>
        <v>-0.28837672499644329</v>
      </c>
      <c r="K23" s="8">
        <f t="shared" si="4"/>
        <v>-1474</v>
      </c>
      <c r="L23" s="14">
        <f t="shared" si="5"/>
        <v>-0.22760963557751698</v>
      </c>
    </row>
    <row r="24" spans="1:12" x14ac:dyDescent="0.25">
      <c r="A24" s="6" t="s">
        <v>45</v>
      </c>
      <c r="B24" s="8">
        <v>14524</v>
      </c>
      <c r="C24" s="8">
        <v>13380</v>
      </c>
      <c r="D24" s="8">
        <v>12293</v>
      </c>
      <c r="E24" s="8">
        <v>7087</v>
      </c>
      <c r="G24" s="8">
        <f t="shared" si="0"/>
        <v>-1087</v>
      </c>
      <c r="H24" s="14">
        <f t="shared" si="1"/>
        <v>-8.1240657698056801E-2</v>
      </c>
      <c r="I24" s="8">
        <f t="shared" si="2"/>
        <v>-5206</v>
      </c>
      <c r="J24" s="14">
        <f t="shared" si="3"/>
        <v>-0.42349304482225658</v>
      </c>
      <c r="K24" s="8">
        <f t="shared" si="4"/>
        <v>-6293</v>
      </c>
      <c r="L24" s="14">
        <f t="shared" si="5"/>
        <v>-0.47032884902840061</v>
      </c>
    </row>
    <row r="25" spans="1:12" x14ac:dyDescent="0.25">
      <c r="A25" s="6" t="s">
        <v>46</v>
      </c>
      <c r="B25" s="8">
        <v>15420</v>
      </c>
      <c r="C25" s="8">
        <v>14409</v>
      </c>
      <c r="D25" s="8">
        <v>12952</v>
      </c>
      <c r="E25" s="8">
        <v>7765</v>
      </c>
      <c r="G25" s="8">
        <f t="shared" si="0"/>
        <v>-1457</v>
      </c>
      <c r="H25" s="14">
        <f t="shared" si="1"/>
        <v>-0.10111735720730099</v>
      </c>
      <c r="I25" s="8">
        <f t="shared" si="2"/>
        <v>-5187</v>
      </c>
      <c r="J25" s="14">
        <f t="shared" si="3"/>
        <v>-0.40047869054972207</v>
      </c>
      <c r="K25" s="8">
        <f t="shared" si="4"/>
        <v>-6644</v>
      </c>
      <c r="L25" s="14">
        <f t="shared" si="5"/>
        <v>-0.46110070095079464</v>
      </c>
    </row>
    <row r="26" spans="1:12" x14ac:dyDescent="0.25">
      <c r="A26" s="6" t="s">
        <v>47</v>
      </c>
      <c r="B26" s="8">
        <v>4511</v>
      </c>
      <c r="C26" s="8">
        <v>3843</v>
      </c>
      <c r="D26" s="8">
        <v>3411</v>
      </c>
      <c r="E26" s="8">
        <v>2673</v>
      </c>
      <c r="G26" s="8">
        <f t="shared" si="0"/>
        <v>-432</v>
      </c>
      <c r="H26" s="14">
        <f t="shared" si="1"/>
        <v>-0.11241217798594848</v>
      </c>
      <c r="I26" s="8">
        <f t="shared" si="2"/>
        <v>-738</v>
      </c>
      <c r="J26" s="14">
        <f t="shared" si="3"/>
        <v>-0.21635883905013192</v>
      </c>
      <c r="K26" s="8">
        <f t="shared" si="4"/>
        <v>-1170</v>
      </c>
      <c r="L26" s="14">
        <f t="shared" si="5"/>
        <v>-0.3044496487119438</v>
      </c>
    </row>
    <row r="27" spans="1:12" x14ac:dyDescent="0.25">
      <c r="A27" s="6" t="s">
        <v>48</v>
      </c>
      <c r="B27" s="8">
        <v>8663</v>
      </c>
      <c r="C27" s="8">
        <v>7586</v>
      </c>
      <c r="D27" s="8">
        <v>6171</v>
      </c>
      <c r="E27" s="8">
        <v>3172</v>
      </c>
      <c r="G27" s="8">
        <f t="shared" si="0"/>
        <v>-1415</v>
      </c>
      <c r="H27" s="14">
        <f t="shared" si="1"/>
        <v>-0.18652781439493804</v>
      </c>
      <c r="I27" s="8">
        <f t="shared" si="2"/>
        <v>-2999</v>
      </c>
      <c r="J27" s="14">
        <f t="shared" si="3"/>
        <v>-0.48598282288121858</v>
      </c>
      <c r="K27" s="8">
        <f t="shared" si="4"/>
        <v>-4414</v>
      </c>
      <c r="L27" s="14">
        <f t="shared" si="5"/>
        <v>-0.58186132349064068</v>
      </c>
    </row>
    <row r="28" spans="1:12" x14ac:dyDescent="0.25">
      <c r="A28" s="6" t="s">
        <v>49</v>
      </c>
      <c r="B28" s="8">
        <v>750</v>
      </c>
      <c r="C28" s="8">
        <v>715</v>
      </c>
      <c r="D28" s="8">
        <v>763</v>
      </c>
      <c r="E28" s="8">
        <v>801</v>
      </c>
      <c r="G28" s="8">
        <f t="shared" si="0"/>
        <v>48</v>
      </c>
      <c r="H28" s="14">
        <f t="shared" si="1"/>
        <v>6.7132867132867133E-2</v>
      </c>
      <c r="I28" s="8">
        <f t="shared" si="2"/>
        <v>38</v>
      </c>
      <c r="J28" s="14">
        <f t="shared" si="3"/>
        <v>4.9803407601572737E-2</v>
      </c>
      <c r="K28" s="8">
        <f t="shared" si="4"/>
        <v>86</v>
      </c>
      <c r="L28" s="14">
        <f t="shared" si="5"/>
        <v>0.12027972027972028</v>
      </c>
    </row>
    <row r="29" spans="1:12" x14ac:dyDescent="0.25">
      <c r="A29" s="6" t="s">
        <v>50</v>
      </c>
      <c r="B29" s="8">
        <v>2584</v>
      </c>
      <c r="C29" s="8">
        <v>2023</v>
      </c>
      <c r="D29" s="8">
        <v>2032</v>
      </c>
      <c r="E29" s="8">
        <v>1531</v>
      </c>
      <c r="G29" s="8">
        <f t="shared" si="0"/>
        <v>9</v>
      </c>
      <c r="H29" s="14">
        <f t="shared" si="1"/>
        <v>4.448838358872961E-3</v>
      </c>
      <c r="I29" s="8">
        <f t="shared" si="2"/>
        <v>-501</v>
      </c>
      <c r="J29" s="14">
        <f t="shared" si="3"/>
        <v>-0.24655511811023623</v>
      </c>
      <c r="K29" s="8">
        <f t="shared" si="4"/>
        <v>-492</v>
      </c>
      <c r="L29" s="14">
        <f t="shared" si="5"/>
        <v>-0.24320316361838853</v>
      </c>
    </row>
    <row r="30" spans="1:12" x14ac:dyDescent="0.25">
      <c r="A30" s="6" t="s">
        <v>51</v>
      </c>
      <c r="B30" s="8">
        <v>2445</v>
      </c>
      <c r="C30" s="8">
        <v>2197</v>
      </c>
      <c r="D30" s="8">
        <v>1664</v>
      </c>
      <c r="E30" s="8">
        <v>912</v>
      </c>
      <c r="G30" s="8">
        <f t="shared" si="0"/>
        <v>-533</v>
      </c>
      <c r="H30" s="14">
        <f t="shared" si="1"/>
        <v>-0.24260355029585798</v>
      </c>
      <c r="I30" s="8">
        <f t="shared" si="2"/>
        <v>-752</v>
      </c>
      <c r="J30" s="14">
        <f t="shared" si="3"/>
        <v>-0.45192307692307693</v>
      </c>
      <c r="K30" s="8">
        <f t="shared" si="4"/>
        <v>-1285</v>
      </c>
      <c r="L30" s="14">
        <f t="shared" si="5"/>
        <v>-0.58488848429676832</v>
      </c>
    </row>
    <row r="31" spans="1:12" x14ac:dyDescent="0.25">
      <c r="A31" s="6" t="s">
        <v>52</v>
      </c>
      <c r="B31" s="8">
        <v>1195</v>
      </c>
      <c r="C31" s="8">
        <v>1237</v>
      </c>
      <c r="D31" s="8">
        <v>1133</v>
      </c>
      <c r="E31" s="8">
        <v>545</v>
      </c>
      <c r="G31" s="8">
        <f t="shared" si="0"/>
        <v>-104</v>
      </c>
      <c r="H31" s="14">
        <f t="shared" si="1"/>
        <v>-8.4074373484236062E-2</v>
      </c>
      <c r="I31" s="8">
        <f t="shared" si="2"/>
        <v>-588</v>
      </c>
      <c r="J31" s="14">
        <f t="shared" si="3"/>
        <v>-0.51897616946160641</v>
      </c>
      <c r="K31" s="8">
        <f t="shared" si="4"/>
        <v>-692</v>
      </c>
      <c r="L31" s="14">
        <f t="shared" si="5"/>
        <v>-0.55941794664510913</v>
      </c>
    </row>
    <row r="32" spans="1:12" x14ac:dyDescent="0.25">
      <c r="A32" s="6" t="s">
        <v>53</v>
      </c>
      <c r="B32" s="8">
        <v>8054</v>
      </c>
      <c r="C32" s="8">
        <v>8024</v>
      </c>
      <c r="D32" s="8">
        <v>5504</v>
      </c>
      <c r="E32" s="8">
        <v>3956</v>
      </c>
      <c r="G32" s="8">
        <f t="shared" si="0"/>
        <v>-2520</v>
      </c>
      <c r="H32" s="14">
        <f t="shared" si="1"/>
        <v>-0.31405782652043868</v>
      </c>
      <c r="I32" s="8">
        <f t="shared" si="2"/>
        <v>-1548</v>
      </c>
      <c r="J32" s="14">
        <f t="shared" si="3"/>
        <v>-0.28125</v>
      </c>
      <c r="K32" s="8">
        <f t="shared" si="4"/>
        <v>-4068</v>
      </c>
      <c r="L32" s="14">
        <f t="shared" si="5"/>
        <v>-0.50697906281156535</v>
      </c>
    </row>
    <row r="33" spans="1:12" x14ac:dyDescent="0.25">
      <c r="A33" s="6" t="s">
        <v>54</v>
      </c>
      <c r="B33" s="8">
        <v>5298</v>
      </c>
      <c r="C33" s="8">
        <v>4488</v>
      </c>
      <c r="D33" s="8">
        <v>4006</v>
      </c>
      <c r="E33" s="8">
        <v>1958</v>
      </c>
      <c r="G33" s="8">
        <f t="shared" si="0"/>
        <v>-482</v>
      </c>
      <c r="H33" s="14">
        <f t="shared" si="1"/>
        <v>-0.10739750445632798</v>
      </c>
      <c r="I33" s="8">
        <f t="shared" si="2"/>
        <v>-2048</v>
      </c>
      <c r="J33" s="14">
        <f t="shared" si="3"/>
        <v>-0.51123315027458816</v>
      </c>
      <c r="K33" s="8">
        <f t="shared" si="4"/>
        <v>-2530</v>
      </c>
      <c r="L33" s="14">
        <f t="shared" si="5"/>
        <v>-0.56372549019607843</v>
      </c>
    </row>
    <row r="34" spans="1:12" x14ac:dyDescent="0.25">
      <c r="A34" s="6" t="s">
        <v>55</v>
      </c>
      <c r="B34" s="8">
        <v>32994</v>
      </c>
      <c r="C34" s="8">
        <v>24744</v>
      </c>
      <c r="D34" s="8">
        <v>20766</v>
      </c>
      <c r="E34" s="8">
        <v>11133</v>
      </c>
      <c r="G34" s="8">
        <f t="shared" si="0"/>
        <v>-3978</v>
      </c>
      <c r="H34" s="14">
        <f t="shared" si="1"/>
        <v>-0.16076624636275461</v>
      </c>
      <c r="I34" s="8">
        <f t="shared" si="2"/>
        <v>-9633</v>
      </c>
      <c r="J34" s="14">
        <f t="shared" si="3"/>
        <v>-0.46388327073100261</v>
      </c>
      <c r="K34" s="8">
        <f t="shared" si="4"/>
        <v>-13611</v>
      </c>
      <c r="L34" s="14">
        <f t="shared" si="5"/>
        <v>-0.5500727449078564</v>
      </c>
    </row>
    <row r="35" spans="1:12" x14ac:dyDescent="0.25">
      <c r="A35" s="6" t="s">
        <v>56</v>
      </c>
      <c r="B35" s="8">
        <v>27697</v>
      </c>
      <c r="C35" s="8">
        <v>22639</v>
      </c>
      <c r="D35" s="8">
        <v>18651</v>
      </c>
      <c r="E35" s="8">
        <v>11091</v>
      </c>
      <c r="G35" s="8">
        <f t="shared" ref="G35:G60" si="6">D35-C35</f>
        <v>-3988</v>
      </c>
      <c r="H35" s="14">
        <f t="shared" ref="H35:H60" si="7">IF(C35&gt;0, G35/C35, 0)</f>
        <v>-0.17615619064446308</v>
      </c>
      <c r="I35" s="8">
        <f t="shared" ref="I35:I60" si="8">E35-D35</f>
        <v>-7560</v>
      </c>
      <c r="J35" s="14">
        <f t="shared" ref="J35:J60" si="9">IF(D35&gt;0, I35/D35, 0)</f>
        <v>-0.40534019623612677</v>
      </c>
      <c r="K35" s="8">
        <f t="shared" ref="K35:K60" si="10">E35-C35</f>
        <v>-11548</v>
      </c>
      <c r="L35" s="14">
        <f t="shared" ref="L35:L60" si="11">IF(C35&gt;0, K35/C35, 0)</f>
        <v>-0.51009320199655461</v>
      </c>
    </row>
    <row r="36" spans="1:12" x14ac:dyDescent="0.25">
      <c r="A36" s="6" t="s">
        <v>57</v>
      </c>
      <c r="B36" s="8">
        <v>1103</v>
      </c>
      <c r="C36" s="8">
        <v>1003</v>
      </c>
      <c r="D36" s="8">
        <v>886</v>
      </c>
      <c r="E36" s="8">
        <v>760</v>
      </c>
      <c r="G36" s="8">
        <f t="shared" si="6"/>
        <v>-117</v>
      </c>
      <c r="H36" s="14">
        <f t="shared" si="7"/>
        <v>-0.11665004985044865</v>
      </c>
      <c r="I36" s="8">
        <f t="shared" si="8"/>
        <v>-126</v>
      </c>
      <c r="J36" s="14">
        <f t="shared" si="9"/>
        <v>-0.14221218961625282</v>
      </c>
      <c r="K36" s="8">
        <f t="shared" si="10"/>
        <v>-243</v>
      </c>
      <c r="L36" s="14">
        <f t="shared" si="11"/>
        <v>-0.24227318045862412</v>
      </c>
    </row>
    <row r="37" spans="1:12" x14ac:dyDescent="0.25">
      <c r="A37" s="6" t="s">
        <v>58</v>
      </c>
      <c r="B37" s="8">
        <v>12034</v>
      </c>
      <c r="C37" s="8">
        <v>11772</v>
      </c>
      <c r="D37" s="8">
        <v>8851</v>
      </c>
      <c r="E37" s="8">
        <v>5935</v>
      </c>
      <c r="G37" s="8">
        <f t="shared" si="6"/>
        <v>-2921</v>
      </c>
      <c r="H37" s="14">
        <f t="shared" si="7"/>
        <v>-0.24813115868161739</v>
      </c>
      <c r="I37" s="8">
        <f t="shared" si="8"/>
        <v>-2916</v>
      </c>
      <c r="J37" s="14">
        <f t="shared" si="9"/>
        <v>-0.32945429894927125</v>
      </c>
      <c r="K37" s="8">
        <f t="shared" si="10"/>
        <v>-5837</v>
      </c>
      <c r="L37" s="14">
        <f t="shared" si="11"/>
        <v>-0.49583758069996603</v>
      </c>
    </row>
    <row r="38" spans="1:12" x14ac:dyDescent="0.25">
      <c r="A38" s="6" t="s">
        <v>59</v>
      </c>
      <c r="B38" s="8">
        <v>6864</v>
      </c>
      <c r="C38" s="8">
        <v>5665</v>
      </c>
      <c r="D38" s="8">
        <v>4656</v>
      </c>
      <c r="E38" s="8">
        <v>3160</v>
      </c>
      <c r="G38" s="8">
        <f t="shared" si="6"/>
        <v>-1009</v>
      </c>
      <c r="H38" s="14">
        <f t="shared" si="7"/>
        <v>-0.17811120917917034</v>
      </c>
      <c r="I38" s="8">
        <f t="shared" si="8"/>
        <v>-1496</v>
      </c>
      <c r="J38" s="14">
        <f t="shared" si="9"/>
        <v>-0.32130584192439865</v>
      </c>
      <c r="K38" s="8">
        <f t="shared" si="10"/>
        <v>-2505</v>
      </c>
      <c r="L38" s="14">
        <f t="shared" si="11"/>
        <v>-0.44218887908208299</v>
      </c>
    </row>
    <row r="39" spans="1:12" x14ac:dyDescent="0.25">
      <c r="A39" s="6" t="s">
        <v>60</v>
      </c>
      <c r="B39" s="8">
        <v>7178</v>
      </c>
      <c r="C39" s="8">
        <v>6479</v>
      </c>
      <c r="D39" s="8">
        <v>5457</v>
      </c>
      <c r="E39" s="8">
        <v>3844</v>
      </c>
      <c r="G39" s="8">
        <f t="shared" si="6"/>
        <v>-1022</v>
      </c>
      <c r="H39" s="14">
        <f t="shared" si="7"/>
        <v>-0.157740392035808</v>
      </c>
      <c r="I39" s="8">
        <f t="shared" si="8"/>
        <v>-1613</v>
      </c>
      <c r="J39" s="14">
        <f t="shared" si="9"/>
        <v>-0.29558365402235659</v>
      </c>
      <c r="K39" s="8">
        <f t="shared" si="10"/>
        <v>-2635</v>
      </c>
      <c r="L39" s="14">
        <f t="shared" si="11"/>
        <v>-0.40669856459330145</v>
      </c>
    </row>
    <row r="40" spans="1:12" x14ac:dyDescent="0.25">
      <c r="A40" s="6" t="s">
        <v>61</v>
      </c>
      <c r="B40" s="8">
        <v>8062</v>
      </c>
      <c r="C40" s="8">
        <v>6229</v>
      </c>
      <c r="D40" s="8">
        <v>5151</v>
      </c>
      <c r="E40" s="8">
        <v>2994</v>
      </c>
      <c r="G40" s="8">
        <f t="shared" si="6"/>
        <v>-1078</v>
      </c>
      <c r="H40" s="14">
        <f t="shared" si="7"/>
        <v>-0.17306148659495907</v>
      </c>
      <c r="I40" s="8">
        <f t="shared" si="8"/>
        <v>-2157</v>
      </c>
      <c r="J40" s="14">
        <f t="shared" si="9"/>
        <v>-0.41875364006988935</v>
      </c>
      <c r="K40" s="8">
        <f t="shared" si="10"/>
        <v>-3235</v>
      </c>
      <c r="L40" s="14">
        <f t="shared" si="11"/>
        <v>-0.51934499919730293</v>
      </c>
    </row>
    <row r="41" spans="1:12" x14ac:dyDescent="0.25">
      <c r="A41" s="6" t="s">
        <v>62</v>
      </c>
      <c r="B41" s="8">
        <v>1771</v>
      </c>
      <c r="C41" s="8">
        <v>1944</v>
      </c>
      <c r="D41" s="8">
        <v>1698</v>
      </c>
      <c r="E41" s="8">
        <v>1002</v>
      </c>
      <c r="G41" s="8">
        <f t="shared" si="6"/>
        <v>-246</v>
      </c>
      <c r="H41" s="14">
        <f t="shared" si="7"/>
        <v>-0.12654320987654322</v>
      </c>
      <c r="I41" s="8">
        <f t="shared" si="8"/>
        <v>-696</v>
      </c>
      <c r="J41" s="14">
        <f t="shared" si="9"/>
        <v>-0.40989399293286222</v>
      </c>
      <c r="K41" s="8">
        <f t="shared" si="10"/>
        <v>-942</v>
      </c>
      <c r="L41" s="14">
        <f t="shared" si="11"/>
        <v>-0.48456790123456789</v>
      </c>
    </row>
    <row r="42" spans="1:12" x14ac:dyDescent="0.25">
      <c r="A42" s="6" t="s">
        <v>63</v>
      </c>
      <c r="B42" s="8">
        <v>10232</v>
      </c>
      <c r="C42" s="8">
        <v>9051</v>
      </c>
      <c r="D42" s="8">
        <v>7547</v>
      </c>
      <c r="E42" s="8">
        <v>4954</v>
      </c>
      <c r="G42" s="8">
        <f t="shared" si="6"/>
        <v>-1504</v>
      </c>
      <c r="H42" s="14">
        <f t="shared" si="7"/>
        <v>-0.16616948403491327</v>
      </c>
      <c r="I42" s="8">
        <f t="shared" si="8"/>
        <v>-2593</v>
      </c>
      <c r="J42" s="14">
        <f t="shared" si="9"/>
        <v>-0.34358023055518749</v>
      </c>
      <c r="K42" s="8">
        <f t="shared" si="10"/>
        <v>-4097</v>
      </c>
      <c r="L42" s="14">
        <f t="shared" si="11"/>
        <v>-0.45265716495414871</v>
      </c>
    </row>
    <row r="43" spans="1:12" x14ac:dyDescent="0.25">
      <c r="A43" s="6" t="s">
        <v>64</v>
      </c>
      <c r="B43" s="8">
        <v>1233</v>
      </c>
      <c r="C43" s="8">
        <v>1259</v>
      </c>
      <c r="D43" s="8">
        <v>694</v>
      </c>
      <c r="E43" s="8">
        <v>707</v>
      </c>
      <c r="G43" s="8">
        <f t="shared" si="6"/>
        <v>-565</v>
      </c>
      <c r="H43" s="14">
        <f t="shared" si="7"/>
        <v>-0.448768864177919</v>
      </c>
      <c r="I43" s="8">
        <f t="shared" si="8"/>
        <v>13</v>
      </c>
      <c r="J43" s="14">
        <f t="shared" si="9"/>
        <v>1.8731988472622477E-2</v>
      </c>
      <c r="K43" s="8">
        <f t="shared" si="10"/>
        <v>-552</v>
      </c>
      <c r="L43" s="14">
        <f t="shared" si="11"/>
        <v>-0.43844320889594918</v>
      </c>
    </row>
    <row r="44" spans="1:12" x14ac:dyDescent="0.25">
      <c r="A44" s="6" t="s">
        <v>65</v>
      </c>
      <c r="B44" s="8">
        <v>8160</v>
      </c>
      <c r="C44" s="8">
        <v>5316</v>
      </c>
      <c r="D44" s="8">
        <v>4656</v>
      </c>
      <c r="E44" s="8">
        <v>3570</v>
      </c>
      <c r="G44" s="8">
        <f t="shared" si="6"/>
        <v>-660</v>
      </c>
      <c r="H44" s="14">
        <f t="shared" si="7"/>
        <v>-0.12415349887133183</v>
      </c>
      <c r="I44" s="8">
        <f t="shared" si="8"/>
        <v>-1086</v>
      </c>
      <c r="J44" s="14">
        <f t="shared" si="9"/>
        <v>-0.23324742268041238</v>
      </c>
      <c r="K44" s="8">
        <f t="shared" si="10"/>
        <v>-1746</v>
      </c>
      <c r="L44" s="14">
        <f t="shared" si="11"/>
        <v>-0.32844243792325056</v>
      </c>
    </row>
    <row r="45" spans="1:12" x14ac:dyDescent="0.25">
      <c r="A45" s="6" t="s">
        <v>66</v>
      </c>
      <c r="B45" s="8">
        <v>24982</v>
      </c>
      <c r="C45" s="8">
        <v>23774</v>
      </c>
      <c r="D45" s="8">
        <v>20338</v>
      </c>
      <c r="E45" s="8">
        <v>10245</v>
      </c>
      <c r="G45" s="8">
        <f t="shared" si="6"/>
        <v>-3436</v>
      </c>
      <c r="H45" s="14">
        <f t="shared" si="7"/>
        <v>-0.14452763523176579</v>
      </c>
      <c r="I45" s="8">
        <f t="shared" si="8"/>
        <v>-10093</v>
      </c>
      <c r="J45" s="14">
        <f t="shared" si="9"/>
        <v>-0.49626315271904808</v>
      </c>
      <c r="K45" s="8">
        <f t="shared" si="10"/>
        <v>-13529</v>
      </c>
      <c r="L45" s="14">
        <f t="shared" si="11"/>
        <v>-0.56906704803566921</v>
      </c>
    </row>
    <row r="46" spans="1:12" x14ac:dyDescent="0.25">
      <c r="A46" s="6" t="s">
        <v>67</v>
      </c>
      <c r="B46" s="8">
        <v>8117</v>
      </c>
      <c r="C46" s="8">
        <v>7139</v>
      </c>
      <c r="D46" s="8">
        <v>6369</v>
      </c>
      <c r="E46" s="8">
        <v>4611</v>
      </c>
      <c r="G46" s="8">
        <f t="shared" si="6"/>
        <v>-770</v>
      </c>
      <c r="H46" s="14">
        <f t="shared" si="7"/>
        <v>-0.10785824345146379</v>
      </c>
      <c r="I46" s="8">
        <f t="shared" si="8"/>
        <v>-1758</v>
      </c>
      <c r="J46" s="14">
        <f t="shared" si="9"/>
        <v>-0.27602449364107395</v>
      </c>
      <c r="K46" s="8">
        <f t="shared" si="10"/>
        <v>-2528</v>
      </c>
      <c r="L46" s="14">
        <f t="shared" si="11"/>
        <v>-0.35411122005883178</v>
      </c>
    </row>
    <row r="47" spans="1:12" x14ac:dyDescent="0.25">
      <c r="A47" s="6" t="s">
        <v>68</v>
      </c>
      <c r="B47" s="8">
        <v>641</v>
      </c>
      <c r="C47" s="8">
        <v>619</v>
      </c>
      <c r="D47" s="8">
        <v>558</v>
      </c>
      <c r="E47" s="8">
        <v>392</v>
      </c>
      <c r="G47" s="8">
        <f t="shared" si="6"/>
        <v>-61</v>
      </c>
      <c r="H47" s="14">
        <f t="shared" si="7"/>
        <v>-9.8546042003231013E-2</v>
      </c>
      <c r="I47" s="8">
        <f t="shared" si="8"/>
        <v>-166</v>
      </c>
      <c r="J47" s="14">
        <f t="shared" si="9"/>
        <v>-0.29749103942652327</v>
      </c>
      <c r="K47" s="8">
        <f t="shared" si="10"/>
        <v>-227</v>
      </c>
      <c r="L47" s="14">
        <f t="shared" si="11"/>
        <v>-0.3667205169628433</v>
      </c>
    </row>
    <row r="48" spans="1:12" x14ac:dyDescent="0.25">
      <c r="A48" s="6" t="s">
        <v>69</v>
      </c>
      <c r="B48" s="8">
        <v>6579</v>
      </c>
      <c r="C48" s="8">
        <v>6542</v>
      </c>
      <c r="D48" s="8">
        <v>5817</v>
      </c>
      <c r="E48" s="8">
        <v>2886</v>
      </c>
      <c r="G48" s="8">
        <f t="shared" si="6"/>
        <v>-725</v>
      </c>
      <c r="H48" s="14">
        <f t="shared" si="7"/>
        <v>-0.11082237847752981</v>
      </c>
      <c r="I48" s="8">
        <f t="shared" si="8"/>
        <v>-2931</v>
      </c>
      <c r="J48" s="14">
        <f t="shared" si="9"/>
        <v>-0.50386797318205256</v>
      </c>
      <c r="K48" s="8">
        <f t="shared" si="10"/>
        <v>-3656</v>
      </c>
      <c r="L48" s="14">
        <f t="shared" si="11"/>
        <v>-0.55885050443289519</v>
      </c>
    </row>
    <row r="49" spans="1:12" x14ac:dyDescent="0.25">
      <c r="A49" s="6" t="s">
        <v>70</v>
      </c>
      <c r="B49" s="8">
        <v>19766</v>
      </c>
      <c r="C49" s="8">
        <v>18185</v>
      </c>
      <c r="D49" s="8">
        <v>15497</v>
      </c>
      <c r="E49" s="8">
        <v>9166</v>
      </c>
      <c r="G49" s="8">
        <f t="shared" si="6"/>
        <v>-2688</v>
      </c>
      <c r="H49" s="14">
        <f t="shared" si="7"/>
        <v>-0.14781413252680781</v>
      </c>
      <c r="I49" s="8">
        <f t="shared" si="8"/>
        <v>-6331</v>
      </c>
      <c r="J49" s="14">
        <f t="shared" si="9"/>
        <v>-0.4085306833580693</v>
      </c>
      <c r="K49" s="8">
        <f t="shared" si="10"/>
        <v>-9019</v>
      </c>
      <c r="L49" s="14">
        <f t="shared" si="11"/>
        <v>-0.49595820731372009</v>
      </c>
    </row>
    <row r="50" spans="1:12" x14ac:dyDescent="0.25">
      <c r="A50" s="6" t="s">
        <v>71</v>
      </c>
      <c r="B50" s="8">
        <v>2908</v>
      </c>
      <c r="C50" s="8">
        <v>4011</v>
      </c>
      <c r="D50" s="8">
        <v>2646</v>
      </c>
      <c r="E50" s="8">
        <v>2210</v>
      </c>
      <c r="G50" s="8">
        <f t="shared" si="6"/>
        <v>-1365</v>
      </c>
      <c r="H50" s="14">
        <f t="shared" si="7"/>
        <v>-0.34031413612565448</v>
      </c>
      <c r="I50" s="8">
        <f t="shared" si="8"/>
        <v>-436</v>
      </c>
      <c r="J50" s="14">
        <f t="shared" si="9"/>
        <v>-0.16477702191987906</v>
      </c>
      <c r="K50" s="8">
        <f t="shared" si="10"/>
        <v>-1801</v>
      </c>
      <c r="L50" s="14">
        <f t="shared" si="11"/>
        <v>-0.44901520817751184</v>
      </c>
    </row>
    <row r="51" spans="1:12" x14ac:dyDescent="0.25">
      <c r="A51" s="6" t="s">
        <v>72</v>
      </c>
      <c r="B51" s="8">
        <v>5375</v>
      </c>
      <c r="C51" s="8">
        <v>5183</v>
      </c>
      <c r="D51" s="8">
        <v>5197</v>
      </c>
      <c r="E51" s="8">
        <v>3351</v>
      </c>
      <c r="G51" s="8">
        <f t="shared" si="6"/>
        <v>14</v>
      </c>
      <c r="H51" s="14">
        <f t="shared" si="7"/>
        <v>2.7011383368705385E-3</v>
      </c>
      <c r="I51" s="8">
        <f t="shared" si="8"/>
        <v>-1846</v>
      </c>
      <c r="J51" s="14">
        <f t="shared" si="9"/>
        <v>-0.35520492591879932</v>
      </c>
      <c r="K51" s="8">
        <f t="shared" si="10"/>
        <v>-1832</v>
      </c>
      <c r="L51" s="14">
        <f t="shared" si="11"/>
        <v>-0.35346324522477329</v>
      </c>
    </row>
    <row r="52" spans="1:12" x14ac:dyDescent="0.25">
      <c r="A52" s="6" t="s">
        <v>73</v>
      </c>
      <c r="B52" s="8">
        <v>1075</v>
      </c>
      <c r="C52" s="8">
        <v>987</v>
      </c>
      <c r="D52" s="8">
        <v>768</v>
      </c>
      <c r="E52" s="8">
        <v>731</v>
      </c>
      <c r="G52" s="8">
        <f t="shared" si="6"/>
        <v>-219</v>
      </c>
      <c r="H52" s="14">
        <f t="shared" si="7"/>
        <v>-0.22188449848024316</v>
      </c>
      <c r="I52" s="8">
        <f t="shared" si="8"/>
        <v>-37</v>
      </c>
      <c r="J52" s="14">
        <f t="shared" si="9"/>
        <v>-4.8177083333333336E-2</v>
      </c>
      <c r="K52" s="8">
        <f t="shared" si="10"/>
        <v>-256</v>
      </c>
      <c r="L52" s="14">
        <f t="shared" si="11"/>
        <v>-0.25937183383991896</v>
      </c>
    </row>
    <row r="53" spans="1:12" x14ac:dyDescent="0.25">
      <c r="A53" s="6" t="s">
        <v>74</v>
      </c>
      <c r="B53" s="8">
        <v>488</v>
      </c>
      <c r="C53" s="8">
        <v>485</v>
      </c>
      <c r="D53" s="8">
        <v>354</v>
      </c>
      <c r="E53" s="8">
        <v>374</v>
      </c>
      <c r="G53" s="8">
        <f t="shared" si="6"/>
        <v>-131</v>
      </c>
      <c r="H53" s="14">
        <f t="shared" si="7"/>
        <v>-0.27010309278350514</v>
      </c>
      <c r="I53" s="8">
        <f t="shared" si="8"/>
        <v>20</v>
      </c>
      <c r="J53" s="14">
        <f t="shared" si="9"/>
        <v>5.6497175141242938E-2</v>
      </c>
      <c r="K53" s="8">
        <f t="shared" si="10"/>
        <v>-111</v>
      </c>
      <c r="L53" s="14">
        <f t="shared" si="11"/>
        <v>-0.22886597938144329</v>
      </c>
    </row>
    <row r="54" spans="1:12" x14ac:dyDescent="0.25">
      <c r="A54" s="6" t="s">
        <v>75</v>
      </c>
      <c r="B54" s="8">
        <v>3544</v>
      </c>
      <c r="C54" s="8">
        <v>2731</v>
      </c>
      <c r="D54" s="8">
        <v>884</v>
      </c>
      <c r="E54" s="8">
        <v>2678</v>
      </c>
      <c r="G54" s="8">
        <f t="shared" si="6"/>
        <v>-1847</v>
      </c>
      <c r="H54" s="14">
        <f t="shared" si="7"/>
        <v>-0.67630904430611494</v>
      </c>
      <c r="I54" s="8">
        <f t="shared" si="8"/>
        <v>1794</v>
      </c>
      <c r="J54" s="14">
        <f t="shared" si="9"/>
        <v>2.0294117647058822</v>
      </c>
      <c r="K54" s="8">
        <f t="shared" si="10"/>
        <v>-53</v>
      </c>
      <c r="L54" s="14">
        <f t="shared" si="11"/>
        <v>-1.9406810692054192E-2</v>
      </c>
    </row>
    <row r="55" spans="1:12" x14ac:dyDescent="0.25">
      <c r="A55" s="6" t="s">
        <v>76</v>
      </c>
      <c r="B55" s="8">
        <v>32</v>
      </c>
      <c r="C55" s="8">
        <v>86</v>
      </c>
      <c r="D55" s="8">
        <v>34</v>
      </c>
      <c r="E55" s="8">
        <v>25</v>
      </c>
      <c r="G55" s="8">
        <f t="shared" si="6"/>
        <v>-52</v>
      </c>
      <c r="H55" s="14">
        <f t="shared" si="7"/>
        <v>-0.60465116279069764</v>
      </c>
      <c r="I55" s="8">
        <f t="shared" si="8"/>
        <v>-9</v>
      </c>
      <c r="J55" s="14">
        <f t="shared" si="9"/>
        <v>-0.26470588235294118</v>
      </c>
      <c r="K55" s="8">
        <f t="shared" si="10"/>
        <v>-61</v>
      </c>
      <c r="L55" s="14">
        <f t="shared" si="11"/>
        <v>-0.70930232558139539</v>
      </c>
    </row>
    <row r="56" spans="1:12" x14ac:dyDescent="0.25">
      <c r="A56" s="6" t="s">
        <v>77</v>
      </c>
      <c r="B56" s="8">
        <v>62</v>
      </c>
      <c r="C56" s="8">
        <v>69</v>
      </c>
      <c r="D56" s="8">
        <v>12</v>
      </c>
      <c r="E56" s="8">
        <v>79</v>
      </c>
      <c r="G56" s="8">
        <f t="shared" si="6"/>
        <v>-57</v>
      </c>
      <c r="H56" s="14">
        <f t="shared" si="7"/>
        <v>-0.82608695652173914</v>
      </c>
      <c r="I56" s="8">
        <f t="shared" si="8"/>
        <v>67</v>
      </c>
      <c r="J56" s="14">
        <f t="shared" si="9"/>
        <v>5.583333333333333</v>
      </c>
      <c r="K56" s="8">
        <f t="shared" si="10"/>
        <v>10</v>
      </c>
      <c r="L56" s="14">
        <f t="shared" si="11"/>
        <v>0.14492753623188406</v>
      </c>
    </row>
    <row r="57" spans="1:12" x14ac:dyDescent="0.25">
      <c r="A57" s="6" t="s">
        <v>78</v>
      </c>
      <c r="B57" s="8">
        <v>155</v>
      </c>
      <c r="C57" s="8">
        <v>138</v>
      </c>
      <c r="D57" s="8">
        <v>77</v>
      </c>
      <c r="E57" s="8">
        <v>63</v>
      </c>
      <c r="G57" s="8">
        <f t="shared" si="6"/>
        <v>-61</v>
      </c>
      <c r="H57" s="14">
        <f t="shared" si="7"/>
        <v>-0.4420289855072464</v>
      </c>
      <c r="I57" s="8">
        <f t="shared" si="8"/>
        <v>-14</v>
      </c>
      <c r="J57" s="14">
        <f t="shared" si="9"/>
        <v>-0.18181818181818182</v>
      </c>
      <c r="K57" s="8">
        <f t="shared" si="10"/>
        <v>-75</v>
      </c>
      <c r="L57" s="14">
        <f t="shared" si="11"/>
        <v>-0.54347826086956519</v>
      </c>
    </row>
    <row r="58" spans="1:12" x14ac:dyDescent="0.25">
      <c r="A58" s="6" t="s">
        <v>79</v>
      </c>
      <c r="B58" s="8">
        <v>99</v>
      </c>
      <c r="C58" s="8">
        <v>99</v>
      </c>
      <c r="D58" s="8">
        <v>76</v>
      </c>
      <c r="E58" s="8">
        <v>85</v>
      </c>
      <c r="G58" s="8">
        <f t="shared" si="6"/>
        <v>-23</v>
      </c>
      <c r="H58" s="14">
        <f t="shared" si="7"/>
        <v>-0.23232323232323232</v>
      </c>
      <c r="I58" s="8">
        <f t="shared" si="8"/>
        <v>9</v>
      </c>
      <c r="J58" s="14">
        <f t="shared" si="9"/>
        <v>0.11842105263157894</v>
      </c>
      <c r="K58" s="8">
        <f t="shared" si="10"/>
        <v>-14</v>
      </c>
      <c r="L58" s="14">
        <f t="shared" si="11"/>
        <v>-0.14141414141414141</v>
      </c>
    </row>
    <row r="59" spans="1:12" x14ac:dyDescent="0.25">
      <c r="A59" s="6" t="s">
        <v>80</v>
      </c>
      <c r="B59" s="8">
        <v>100</v>
      </c>
      <c r="C59" s="8">
        <v>60</v>
      </c>
      <c r="D59" s="8">
        <v>52</v>
      </c>
      <c r="E59" s="8">
        <v>38</v>
      </c>
      <c r="G59" s="8">
        <f t="shared" si="6"/>
        <v>-8</v>
      </c>
      <c r="H59" s="14">
        <f t="shared" si="7"/>
        <v>-0.13333333333333333</v>
      </c>
      <c r="I59" s="8">
        <f t="shared" si="8"/>
        <v>-14</v>
      </c>
      <c r="J59" s="14">
        <f t="shared" si="9"/>
        <v>-0.26923076923076922</v>
      </c>
      <c r="K59" s="8">
        <f t="shared" si="10"/>
        <v>-22</v>
      </c>
      <c r="L59" s="14">
        <f t="shared" si="11"/>
        <v>-0.36666666666666664</v>
      </c>
    </row>
    <row r="60" spans="1:12" s="2" customFormat="1" x14ac:dyDescent="0.25">
      <c r="A60" s="22" t="s">
        <v>85</v>
      </c>
      <c r="B60" s="20">
        <f>SUM(B3:B59)</f>
        <v>674718</v>
      </c>
      <c r="C60" s="23">
        <f>SUM(C3:C59)</f>
        <v>549731</v>
      </c>
      <c r="D60" s="23">
        <f>SUM(D3:D59)</f>
        <v>463252</v>
      </c>
      <c r="E60" s="23">
        <f>SUM(E3:E59)</f>
        <v>267078</v>
      </c>
      <c r="F60" s="25"/>
      <c r="G60" s="23">
        <f t="shared" si="6"/>
        <v>-86479</v>
      </c>
      <c r="H60" s="21">
        <f t="shared" si="7"/>
        <v>-0.15731148507178966</v>
      </c>
      <c r="I60" s="23">
        <f t="shared" si="8"/>
        <v>-196174</v>
      </c>
      <c r="J60" s="21">
        <f t="shared" si="9"/>
        <v>-0.42347145829915467</v>
      </c>
      <c r="K60" s="23">
        <f t="shared" si="10"/>
        <v>-282653</v>
      </c>
      <c r="L60" s="21">
        <f t="shared" si="11"/>
        <v>-0.51416601938038786</v>
      </c>
    </row>
  </sheetData>
  <mergeCells count="3">
    <mergeCell ref="G1:H1"/>
    <mergeCell ref="I1:J1"/>
    <mergeCell ref="K1:L1"/>
  </mergeCells>
  <conditionalFormatting sqref="H3:H59">
    <cfRule type="cellIs" dxfId="702" priority="34" operator="lessThan">
      <formula>-0.2</formula>
    </cfRule>
    <cfRule type="cellIs" dxfId="701" priority="35" operator="between">
      <formula>-0.1</formula>
      <formula>-0.1999</formula>
    </cfRule>
  </conditionalFormatting>
  <conditionalFormatting sqref="H3:H59">
    <cfRule type="cellIs" dxfId="700" priority="31" operator="greaterThan">
      <formula>0.2</formula>
    </cfRule>
    <cfRule type="cellIs" dxfId="699" priority="32" operator="between">
      <formula>0.1</formula>
      <formula>0.1999</formula>
    </cfRule>
    <cfRule type="cellIs" dxfId="698" priority="33" operator="greaterThan">
      <formula>0</formula>
    </cfRule>
    <cfRule type="cellIs" dxfId="697" priority="36" operator="lessThan">
      <formula>0</formula>
    </cfRule>
  </conditionalFormatting>
  <conditionalFormatting sqref="J3:J59">
    <cfRule type="cellIs" dxfId="696" priority="28" operator="lessThan">
      <formula>-0.2</formula>
    </cfRule>
    <cfRule type="cellIs" dxfId="695" priority="29" operator="between">
      <formula>-0.1</formula>
      <formula>-0.1999</formula>
    </cfRule>
  </conditionalFormatting>
  <conditionalFormatting sqref="J3:J59">
    <cfRule type="cellIs" dxfId="694" priority="25" operator="greaterThan">
      <formula>0.2</formula>
    </cfRule>
    <cfRule type="cellIs" dxfId="693" priority="26" operator="between">
      <formula>0.1</formula>
      <formula>0.1999</formula>
    </cfRule>
    <cfRule type="cellIs" dxfId="692" priority="27" operator="greaterThan">
      <formula>0</formula>
    </cfRule>
    <cfRule type="cellIs" dxfId="691" priority="30" operator="lessThan">
      <formula>0</formula>
    </cfRule>
  </conditionalFormatting>
  <conditionalFormatting sqref="L3:L59">
    <cfRule type="cellIs" dxfId="690" priority="22" operator="lessThan">
      <formula>-0.2</formula>
    </cfRule>
    <cfRule type="cellIs" dxfId="689" priority="23" operator="between">
      <formula>-0.1</formula>
      <formula>-0.1999</formula>
    </cfRule>
  </conditionalFormatting>
  <conditionalFormatting sqref="L3:L59">
    <cfRule type="cellIs" dxfId="688" priority="19" operator="greaterThan">
      <formula>0.2</formula>
    </cfRule>
    <cfRule type="cellIs" dxfId="687" priority="20" operator="between">
      <formula>0.1</formula>
      <formula>0.1999</formula>
    </cfRule>
    <cfRule type="cellIs" dxfId="686" priority="21" operator="greaterThan">
      <formula>0</formula>
    </cfRule>
    <cfRule type="cellIs" dxfId="685" priority="24" operator="lessThan">
      <formula>0</formula>
    </cfRule>
  </conditionalFormatting>
  <conditionalFormatting sqref="H60">
    <cfRule type="cellIs" dxfId="684" priority="16" operator="lessThan">
      <formula>-0.2</formula>
    </cfRule>
    <cfRule type="cellIs" dxfId="683" priority="17" operator="between">
      <formula>-0.1</formula>
      <formula>-0.1999</formula>
    </cfRule>
  </conditionalFormatting>
  <conditionalFormatting sqref="H60">
    <cfRule type="cellIs" dxfId="682" priority="13" operator="greaterThan">
      <formula>0.2</formula>
    </cfRule>
    <cfRule type="cellIs" dxfId="681" priority="14" operator="between">
      <formula>0.1</formula>
      <formula>0.1999</formula>
    </cfRule>
    <cfRule type="cellIs" dxfId="680" priority="15" operator="greaterThan">
      <formula>0</formula>
    </cfRule>
    <cfRule type="cellIs" dxfId="679" priority="18" operator="lessThan">
      <formula>0</formula>
    </cfRule>
  </conditionalFormatting>
  <conditionalFormatting sqref="J60">
    <cfRule type="cellIs" dxfId="678" priority="10" operator="lessThan">
      <formula>-0.2</formula>
    </cfRule>
    <cfRule type="cellIs" dxfId="677" priority="11" operator="between">
      <formula>-0.1</formula>
      <formula>-0.1999</formula>
    </cfRule>
  </conditionalFormatting>
  <conditionalFormatting sqref="J60">
    <cfRule type="cellIs" dxfId="676" priority="7" operator="greaterThan">
      <formula>0.2</formula>
    </cfRule>
    <cfRule type="cellIs" dxfId="675" priority="8" operator="between">
      <formula>0.1</formula>
      <formula>0.1999</formula>
    </cfRule>
    <cfRule type="cellIs" dxfId="674" priority="9" operator="greaterThan">
      <formula>0</formula>
    </cfRule>
    <cfRule type="cellIs" dxfId="673" priority="12" operator="lessThan">
      <formula>0</formula>
    </cfRule>
  </conditionalFormatting>
  <conditionalFormatting sqref="L60">
    <cfRule type="cellIs" dxfId="672" priority="4" operator="lessThan">
      <formula>-0.2</formula>
    </cfRule>
    <cfRule type="cellIs" dxfId="671" priority="5" operator="between">
      <formula>-0.1</formula>
      <formula>-0.1999</formula>
    </cfRule>
  </conditionalFormatting>
  <conditionalFormatting sqref="L60">
    <cfRule type="cellIs" dxfId="670" priority="1" operator="greaterThan">
      <formula>0.2</formula>
    </cfRule>
    <cfRule type="cellIs" dxfId="669" priority="2" operator="between">
      <formula>0.1</formula>
      <formula>0.1999</formula>
    </cfRule>
    <cfRule type="cellIs" dxfId="668" priority="3" operator="greaterThan">
      <formula>0</formula>
    </cfRule>
    <cfRule type="cellIs" dxfId="667" priority="6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CC82F-779A-4EEB-96D1-F85B66EC3948}">
  <sheetPr>
    <tabColor theme="0" tint="-0.34998626667073579"/>
  </sheetPr>
  <dimension ref="A1:L297"/>
  <sheetViews>
    <sheetView workbookViewId="0">
      <pane xSplit="1" ySplit="2" topLeftCell="B3" activePane="bottomRight" state="frozenSplit"/>
      <selection pane="topRight" activeCell="O1" sqref="O1"/>
      <selection pane="bottomLeft" activeCell="A3" sqref="A3"/>
      <selection pane="bottomRight" activeCell="C11" sqref="C11"/>
    </sheetView>
  </sheetViews>
  <sheetFormatPr defaultRowHeight="15" x14ac:dyDescent="0.25"/>
  <cols>
    <col min="1" max="1" width="23.7109375" bestFit="1" customWidth="1"/>
    <col min="2" max="2" width="13.7109375" style="2" customWidth="1"/>
    <col min="6" max="6" width="5.5703125" customWidth="1"/>
    <col min="7" max="7" width="9.140625" style="1"/>
    <col min="8" max="8" width="10.28515625" style="1" customWidth="1"/>
    <col min="9" max="9" width="9.140625" style="1"/>
    <col min="10" max="10" width="10.5703125" style="1" customWidth="1"/>
    <col min="11" max="11" width="9.140625" style="1"/>
    <col min="12" max="12" width="11.42578125" style="1" customWidth="1"/>
  </cols>
  <sheetData>
    <row r="1" spans="1:12" s="2" customFormat="1" ht="30" customHeight="1" thickBot="1" x14ac:dyDescent="0.3">
      <c r="A1" s="5" t="s">
        <v>2</v>
      </c>
      <c r="B1" s="6"/>
      <c r="C1" s="6"/>
      <c r="D1" s="6"/>
      <c r="E1" s="6"/>
      <c r="G1" s="83" t="s">
        <v>89</v>
      </c>
      <c r="H1" s="83"/>
      <c r="I1" s="83" t="s">
        <v>86</v>
      </c>
      <c r="J1" s="83"/>
      <c r="K1" s="84" t="s">
        <v>90</v>
      </c>
      <c r="L1" s="84"/>
    </row>
    <row r="2" spans="1:12" s="2" customFormat="1" ht="15.75" thickBot="1" x14ac:dyDescent="0.3">
      <c r="A2" s="69" t="s">
        <v>93</v>
      </c>
      <c r="B2" s="31">
        <v>2017</v>
      </c>
      <c r="C2" s="32">
        <v>2018</v>
      </c>
      <c r="D2" s="32">
        <v>2019</v>
      </c>
      <c r="E2" s="33">
        <v>2020</v>
      </c>
      <c r="G2" s="11" t="s">
        <v>87</v>
      </c>
      <c r="H2" s="11" t="s">
        <v>88</v>
      </c>
      <c r="I2" s="11" t="s">
        <v>87</v>
      </c>
      <c r="J2" s="11" t="s">
        <v>88</v>
      </c>
      <c r="K2" s="11" t="s">
        <v>87</v>
      </c>
      <c r="L2" s="11" t="s">
        <v>88</v>
      </c>
    </row>
    <row r="3" spans="1:12" x14ac:dyDescent="0.25">
      <c r="A3" s="15" t="s">
        <v>24</v>
      </c>
      <c r="B3" s="49">
        <v>2750</v>
      </c>
      <c r="C3" s="49">
        <v>2284</v>
      </c>
      <c r="D3" s="49">
        <v>1886</v>
      </c>
      <c r="E3" s="8">
        <v>1200</v>
      </c>
      <c r="G3" s="8">
        <f t="shared" ref="G3:G34" si="0">D3-C3</f>
        <v>-398</v>
      </c>
      <c r="H3" s="14">
        <f t="shared" ref="H3:H34" si="1">IF(C3&gt;0, G3/C3, 0)</f>
        <v>-0.17425569176882663</v>
      </c>
      <c r="I3" s="8">
        <f t="shared" ref="I3:I34" si="2">E3-D3</f>
        <v>-686</v>
      </c>
      <c r="J3" s="14">
        <f t="shared" ref="J3:J34" si="3">IF(D3&gt;0, I3/D3, 0)</f>
        <v>-0.36373276776246022</v>
      </c>
      <c r="K3" s="8">
        <f t="shared" ref="K3:K34" si="4">E3-C3</f>
        <v>-1084</v>
      </c>
      <c r="L3" s="14">
        <f t="shared" ref="L3:L34" si="5">IF(C3&gt;0, K3/C3, 0)</f>
        <v>-0.47460595446584941</v>
      </c>
    </row>
    <row r="4" spans="1:12" x14ac:dyDescent="0.25">
      <c r="A4" s="6" t="s">
        <v>25</v>
      </c>
      <c r="B4" s="8">
        <v>99</v>
      </c>
      <c r="C4" s="8">
        <v>101</v>
      </c>
      <c r="D4" s="8">
        <v>82</v>
      </c>
      <c r="E4" s="8">
        <v>60</v>
      </c>
      <c r="G4" s="8">
        <f t="shared" si="0"/>
        <v>-19</v>
      </c>
      <c r="H4" s="14">
        <f t="shared" si="1"/>
        <v>-0.18811881188118812</v>
      </c>
      <c r="I4" s="8">
        <f t="shared" si="2"/>
        <v>-22</v>
      </c>
      <c r="J4" s="14">
        <f t="shared" si="3"/>
        <v>-0.26829268292682928</v>
      </c>
      <c r="K4" s="8">
        <f t="shared" si="4"/>
        <v>-41</v>
      </c>
      <c r="L4" s="14">
        <f t="shared" si="5"/>
        <v>-0.40594059405940597</v>
      </c>
    </row>
    <row r="5" spans="1:12" x14ac:dyDescent="0.25">
      <c r="A5" s="6" t="s">
        <v>26</v>
      </c>
      <c r="B5" s="8">
        <v>1088</v>
      </c>
      <c r="C5" s="8">
        <v>984</v>
      </c>
      <c r="D5" s="8">
        <v>803</v>
      </c>
      <c r="E5" s="8">
        <v>418</v>
      </c>
      <c r="G5" s="8">
        <f t="shared" si="0"/>
        <v>-181</v>
      </c>
      <c r="H5" s="14">
        <f t="shared" si="1"/>
        <v>-0.1839430894308943</v>
      </c>
      <c r="I5" s="8">
        <f t="shared" si="2"/>
        <v>-385</v>
      </c>
      <c r="J5" s="14">
        <f t="shared" si="3"/>
        <v>-0.47945205479452052</v>
      </c>
      <c r="K5" s="8">
        <f t="shared" si="4"/>
        <v>-566</v>
      </c>
      <c r="L5" s="14">
        <f t="shared" si="5"/>
        <v>-0.57520325203252032</v>
      </c>
    </row>
    <row r="6" spans="1:12" x14ac:dyDescent="0.25">
      <c r="A6" s="6" t="s">
        <v>27</v>
      </c>
      <c r="B6" s="8">
        <v>2447</v>
      </c>
      <c r="C6" s="8">
        <v>2121</v>
      </c>
      <c r="D6" s="8">
        <v>1688</v>
      </c>
      <c r="E6" s="8">
        <v>1592</v>
      </c>
      <c r="G6" s="8">
        <f t="shared" si="0"/>
        <v>-433</v>
      </c>
      <c r="H6" s="14">
        <f t="shared" si="1"/>
        <v>-0.20414898632720416</v>
      </c>
      <c r="I6" s="8">
        <f t="shared" si="2"/>
        <v>-96</v>
      </c>
      <c r="J6" s="14">
        <f t="shared" si="3"/>
        <v>-5.6872037914691941E-2</v>
      </c>
      <c r="K6" s="8">
        <f t="shared" si="4"/>
        <v>-529</v>
      </c>
      <c r="L6" s="14">
        <f t="shared" si="5"/>
        <v>-0.2494106553512494</v>
      </c>
    </row>
    <row r="7" spans="1:12" x14ac:dyDescent="0.25">
      <c r="A7" s="6" t="s">
        <v>28</v>
      </c>
      <c r="B7" s="8">
        <v>18741</v>
      </c>
      <c r="C7" s="8">
        <v>17884</v>
      </c>
      <c r="D7" s="8">
        <v>13753</v>
      </c>
      <c r="E7" s="8">
        <v>6999</v>
      </c>
      <c r="G7" s="8">
        <f t="shared" si="0"/>
        <v>-4131</v>
      </c>
      <c r="H7" s="14">
        <f t="shared" si="1"/>
        <v>-0.23098859315589354</v>
      </c>
      <c r="I7" s="8">
        <f t="shared" si="2"/>
        <v>-6754</v>
      </c>
      <c r="J7" s="14">
        <f t="shared" si="3"/>
        <v>-0.49109285246855233</v>
      </c>
      <c r="K7" s="8">
        <f t="shared" si="4"/>
        <v>-10885</v>
      </c>
      <c r="L7" s="14">
        <f t="shared" si="5"/>
        <v>-0.60864459852382014</v>
      </c>
    </row>
    <row r="8" spans="1:12" x14ac:dyDescent="0.25">
      <c r="A8" s="6" t="s">
        <v>29</v>
      </c>
      <c r="B8" s="8">
        <v>462</v>
      </c>
      <c r="C8" s="8">
        <v>284</v>
      </c>
      <c r="D8" s="8">
        <v>391</v>
      </c>
      <c r="E8" s="8">
        <v>194</v>
      </c>
      <c r="G8" s="8">
        <f t="shared" si="0"/>
        <v>107</v>
      </c>
      <c r="H8" s="14">
        <f t="shared" si="1"/>
        <v>0.37676056338028169</v>
      </c>
      <c r="I8" s="8">
        <f t="shared" si="2"/>
        <v>-197</v>
      </c>
      <c r="J8" s="14">
        <f t="shared" si="3"/>
        <v>-0.50383631713554988</v>
      </c>
      <c r="K8" s="8">
        <f t="shared" si="4"/>
        <v>-90</v>
      </c>
      <c r="L8" s="14">
        <f t="shared" si="5"/>
        <v>-0.31690140845070425</v>
      </c>
    </row>
    <row r="9" spans="1:12" x14ac:dyDescent="0.25">
      <c r="A9" s="6" t="s">
        <v>30</v>
      </c>
      <c r="B9" s="8">
        <v>1791</v>
      </c>
      <c r="C9" s="8">
        <v>1873</v>
      </c>
      <c r="D9" s="8">
        <v>1449</v>
      </c>
      <c r="E9" s="8">
        <v>915</v>
      </c>
      <c r="G9" s="8">
        <f t="shared" si="0"/>
        <v>-424</v>
      </c>
      <c r="H9" s="14">
        <f t="shared" si="1"/>
        <v>-0.22637479978643887</v>
      </c>
      <c r="I9" s="8">
        <f t="shared" si="2"/>
        <v>-534</v>
      </c>
      <c r="J9" s="14">
        <f t="shared" si="3"/>
        <v>-0.36853002070393376</v>
      </c>
      <c r="K9" s="8">
        <f t="shared" si="4"/>
        <v>-958</v>
      </c>
      <c r="L9" s="14">
        <f t="shared" si="5"/>
        <v>-0.5114789108382275</v>
      </c>
    </row>
    <row r="10" spans="1:12" x14ac:dyDescent="0.25">
      <c r="A10" s="6" t="s">
        <v>31</v>
      </c>
      <c r="B10" s="8">
        <v>336</v>
      </c>
      <c r="C10" s="8">
        <v>329</v>
      </c>
      <c r="D10" s="8">
        <v>193</v>
      </c>
      <c r="E10" s="8">
        <v>114</v>
      </c>
      <c r="G10" s="8">
        <f t="shared" si="0"/>
        <v>-136</v>
      </c>
      <c r="H10" s="14">
        <f t="shared" si="1"/>
        <v>-0.41337386018237082</v>
      </c>
      <c r="I10" s="8">
        <f t="shared" si="2"/>
        <v>-79</v>
      </c>
      <c r="J10" s="14">
        <f t="shared" si="3"/>
        <v>-0.40932642487046633</v>
      </c>
      <c r="K10" s="8">
        <f t="shared" si="4"/>
        <v>-215</v>
      </c>
      <c r="L10" s="14">
        <f t="shared" si="5"/>
        <v>-0.65349544072948329</v>
      </c>
    </row>
    <row r="11" spans="1:12" x14ac:dyDescent="0.25">
      <c r="A11" s="6" t="s">
        <v>32</v>
      </c>
      <c r="B11" s="8">
        <v>19541</v>
      </c>
      <c r="C11" s="8">
        <v>20363</v>
      </c>
      <c r="D11" s="8">
        <v>16393</v>
      </c>
      <c r="E11" s="8">
        <v>11840</v>
      </c>
      <c r="G11" s="8">
        <f t="shared" si="0"/>
        <v>-3970</v>
      </c>
      <c r="H11" s="14">
        <f t="shared" si="1"/>
        <v>-0.1949614496881599</v>
      </c>
      <c r="I11" s="8">
        <f t="shared" si="2"/>
        <v>-4553</v>
      </c>
      <c r="J11" s="14">
        <f t="shared" si="3"/>
        <v>-0.27774049899347281</v>
      </c>
      <c r="K11" s="8">
        <f t="shared" si="4"/>
        <v>-8523</v>
      </c>
      <c r="L11" s="14">
        <f t="shared" si="5"/>
        <v>-0.41855325836075236</v>
      </c>
    </row>
    <row r="12" spans="1:12" x14ac:dyDescent="0.25">
      <c r="A12" s="6" t="s">
        <v>33</v>
      </c>
      <c r="B12" s="8">
        <v>6965</v>
      </c>
      <c r="C12" s="8">
        <v>6628</v>
      </c>
      <c r="D12" s="8">
        <v>5039</v>
      </c>
      <c r="E12" s="8">
        <v>3371</v>
      </c>
      <c r="G12" s="8">
        <f t="shared" si="0"/>
        <v>-1589</v>
      </c>
      <c r="H12" s="14">
        <f t="shared" si="1"/>
        <v>-0.23974049487024743</v>
      </c>
      <c r="I12" s="8">
        <f t="shared" si="2"/>
        <v>-1668</v>
      </c>
      <c r="J12" s="14">
        <f t="shared" si="3"/>
        <v>-0.33101805913871801</v>
      </c>
      <c r="K12" s="8">
        <f t="shared" si="4"/>
        <v>-3257</v>
      </c>
      <c r="L12" s="14">
        <f t="shared" si="5"/>
        <v>-0.49140012070006034</v>
      </c>
    </row>
    <row r="13" spans="1:12" x14ac:dyDescent="0.25">
      <c r="A13" s="6" t="s">
        <v>34</v>
      </c>
      <c r="B13" s="8">
        <v>1231</v>
      </c>
      <c r="C13" s="8">
        <v>1089</v>
      </c>
      <c r="D13" s="8">
        <v>981</v>
      </c>
      <c r="E13" s="8">
        <v>803</v>
      </c>
      <c r="G13" s="8">
        <f t="shared" si="0"/>
        <v>-108</v>
      </c>
      <c r="H13" s="14">
        <f t="shared" si="1"/>
        <v>-9.9173553719008267E-2</v>
      </c>
      <c r="I13" s="8">
        <f t="shared" si="2"/>
        <v>-178</v>
      </c>
      <c r="J13" s="14">
        <f t="shared" si="3"/>
        <v>-0.18144750254841999</v>
      </c>
      <c r="K13" s="8">
        <f t="shared" si="4"/>
        <v>-286</v>
      </c>
      <c r="L13" s="14">
        <f t="shared" si="5"/>
        <v>-0.26262626262626265</v>
      </c>
    </row>
    <row r="14" spans="1:12" x14ac:dyDescent="0.25">
      <c r="A14" s="6" t="s">
        <v>35</v>
      </c>
      <c r="B14" s="8">
        <v>630</v>
      </c>
      <c r="C14" s="8">
        <v>603</v>
      </c>
      <c r="D14" s="8">
        <v>514</v>
      </c>
      <c r="E14" s="8">
        <v>277</v>
      </c>
      <c r="G14" s="8">
        <f t="shared" si="0"/>
        <v>-89</v>
      </c>
      <c r="H14" s="14">
        <f t="shared" si="1"/>
        <v>-0.14759535655058043</v>
      </c>
      <c r="I14" s="8">
        <f t="shared" si="2"/>
        <v>-237</v>
      </c>
      <c r="J14" s="14">
        <f t="shared" si="3"/>
        <v>-0.46108949416342415</v>
      </c>
      <c r="K14" s="8">
        <f t="shared" si="4"/>
        <v>-326</v>
      </c>
      <c r="L14" s="14">
        <f t="shared" si="5"/>
        <v>-0.54063018242122718</v>
      </c>
    </row>
    <row r="15" spans="1:12" x14ac:dyDescent="0.25">
      <c r="A15" s="6" t="s">
        <v>36</v>
      </c>
      <c r="B15" s="8">
        <v>3483</v>
      </c>
      <c r="C15" s="8">
        <v>3431</v>
      </c>
      <c r="D15" s="8">
        <v>2902</v>
      </c>
      <c r="E15" s="8">
        <v>2065</v>
      </c>
      <c r="G15" s="8">
        <f t="shared" si="0"/>
        <v>-529</v>
      </c>
      <c r="H15" s="14">
        <f t="shared" si="1"/>
        <v>-0.15418245409501602</v>
      </c>
      <c r="I15" s="8">
        <f t="shared" si="2"/>
        <v>-837</v>
      </c>
      <c r="J15" s="14">
        <f t="shared" si="3"/>
        <v>-0.28842177808407993</v>
      </c>
      <c r="K15" s="8">
        <f t="shared" si="4"/>
        <v>-1366</v>
      </c>
      <c r="L15" s="14">
        <f t="shared" si="5"/>
        <v>-0.39813465461964442</v>
      </c>
    </row>
    <row r="16" spans="1:12" x14ac:dyDescent="0.25">
      <c r="A16" s="6" t="s">
        <v>37</v>
      </c>
      <c r="B16" s="8">
        <v>4180</v>
      </c>
      <c r="C16" s="8">
        <v>3657</v>
      </c>
      <c r="D16" s="8">
        <v>2961</v>
      </c>
      <c r="E16" s="8">
        <v>2609</v>
      </c>
      <c r="G16" s="8">
        <f t="shared" si="0"/>
        <v>-696</v>
      </c>
      <c r="H16" s="14">
        <f t="shared" si="1"/>
        <v>-0.19031993437243641</v>
      </c>
      <c r="I16" s="8">
        <f t="shared" si="2"/>
        <v>-352</v>
      </c>
      <c r="J16" s="14">
        <f t="shared" si="3"/>
        <v>-0.11887875717662952</v>
      </c>
      <c r="K16" s="8">
        <f t="shared" si="4"/>
        <v>-1048</v>
      </c>
      <c r="L16" s="14">
        <f t="shared" si="5"/>
        <v>-0.28657369428493301</v>
      </c>
    </row>
    <row r="17" spans="1:12" x14ac:dyDescent="0.25">
      <c r="A17" s="6" t="s">
        <v>38</v>
      </c>
      <c r="B17" s="8">
        <v>1289</v>
      </c>
      <c r="C17" s="8">
        <v>1308</v>
      </c>
      <c r="D17" s="8">
        <v>1101</v>
      </c>
      <c r="E17" s="8">
        <v>934</v>
      </c>
      <c r="G17" s="8">
        <f t="shared" si="0"/>
        <v>-207</v>
      </c>
      <c r="H17" s="14">
        <f t="shared" si="1"/>
        <v>-0.15825688073394495</v>
      </c>
      <c r="I17" s="8">
        <f t="shared" si="2"/>
        <v>-167</v>
      </c>
      <c r="J17" s="14">
        <f t="shared" si="3"/>
        <v>-0.15168029064486829</v>
      </c>
      <c r="K17" s="8">
        <f t="shared" si="4"/>
        <v>-374</v>
      </c>
      <c r="L17" s="14">
        <f t="shared" si="5"/>
        <v>-0.28593272171253825</v>
      </c>
    </row>
    <row r="18" spans="1:12" x14ac:dyDescent="0.25">
      <c r="A18" s="6" t="s">
        <v>39</v>
      </c>
      <c r="B18" s="8">
        <v>1135</v>
      </c>
      <c r="C18" s="8">
        <v>1133</v>
      </c>
      <c r="D18" s="8">
        <v>996</v>
      </c>
      <c r="E18" s="8">
        <v>796</v>
      </c>
      <c r="G18" s="8">
        <f t="shared" si="0"/>
        <v>-137</v>
      </c>
      <c r="H18" s="14">
        <f t="shared" si="1"/>
        <v>-0.1209179170344219</v>
      </c>
      <c r="I18" s="8">
        <f t="shared" si="2"/>
        <v>-200</v>
      </c>
      <c r="J18" s="14">
        <f t="shared" si="3"/>
        <v>-0.20080321285140562</v>
      </c>
      <c r="K18" s="8">
        <f t="shared" si="4"/>
        <v>-337</v>
      </c>
      <c r="L18" s="14">
        <f t="shared" si="5"/>
        <v>-0.29744042365401591</v>
      </c>
    </row>
    <row r="19" spans="1:12" x14ac:dyDescent="0.25">
      <c r="A19" s="6" t="s">
        <v>40</v>
      </c>
      <c r="B19" s="8">
        <v>934</v>
      </c>
      <c r="C19" s="8">
        <v>694</v>
      </c>
      <c r="D19" s="8">
        <v>510</v>
      </c>
      <c r="E19" s="8">
        <v>279</v>
      </c>
      <c r="G19" s="8">
        <f t="shared" si="0"/>
        <v>-184</v>
      </c>
      <c r="H19" s="14">
        <f t="shared" si="1"/>
        <v>-0.26512968299711814</v>
      </c>
      <c r="I19" s="8">
        <f t="shared" si="2"/>
        <v>-231</v>
      </c>
      <c r="J19" s="14">
        <f t="shared" si="3"/>
        <v>-0.45294117647058824</v>
      </c>
      <c r="K19" s="8">
        <f t="shared" si="4"/>
        <v>-415</v>
      </c>
      <c r="L19" s="14">
        <f t="shared" si="5"/>
        <v>-0.59798270893371763</v>
      </c>
    </row>
    <row r="20" spans="1:12" x14ac:dyDescent="0.25">
      <c r="A20" s="6" t="s">
        <v>41</v>
      </c>
      <c r="B20" s="8">
        <v>4093</v>
      </c>
      <c r="C20" s="8">
        <v>3541</v>
      </c>
      <c r="D20" s="8">
        <v>2880</v>
      </c>
      <c r="E20" s="8">
        <v>1902</v>
      </c>
      <c r="G20" s="8">
        <f t="shared" si="0"/>
        <v>-661</v>
      </c>
      <c r="H20" s="14">
        <f t="shared" si="1"/>
        <v>-0.18667043208133297</v>
      </c>
      <c r="I20" s="8">
        <f t="shared" si="2"/>
        <v>-978</v>
      </c>
      <c r="J20" s="14">
        <f t="shared" si="3"/>
        <v>-0.33958333333333335</v>
      </c>
      <c r="K20" s="8">
        <f t="shared" si="4"/>
        <v>-1639</v>
      </c>
      <c r="L20" s="14">
        <f t="shared" si="5"/>
        <v>-0.46286359785371362</v>
      </c>
    </row>
    <row r="21" spans="1:12" x14ac:dyDescent="0.25">
      <c r="A21" s="6" t="s">
        <v>42</v>
      </c>
      <c r="B21" s="8">
        <v>703</v>
      </c>
      <c r="C21" s="8">
        <v>768</v>
      </c>
      <c r="D21" s="8">
        <v>630</v>
      </c>
      <c r="E21" s="8">
        <v>664</v>
      </c>
      <c r="G21" s="8">
        <f t="shared" si="0"/>
        <v>-138</v>
      </c>
      <c r="H21" s="14">
        <f t="shared" si="1"/>
        <v>-0.1796875</v>
      </c>
      <c r="I21" s="8">
        <f t="shared" si="2"/>
        <v>34</v>
      </c>
      <c r="J21" s="14">
        <f t="shared" si="3"/>
        <v>5.3968253968253971E-2</v>
      </c>
      <c r="K21" s="8">
        <f t="shared" si="4"/>
        <v>-104</v>
      </c>
      <c r="L21" s="14">
        <f t="shared" si="5"/>
        <v>-0.13541666666666666</v>
      </c>
    </row>
    <row r="22" spans="1:12" x14ac:dyDescent="0.25">
      <c r="A22" s="6" t="s">
        <v>43</v>
      </c>
      <c r="B22" s="8">
        <v>1356</v>
      </c>
      <c r="C22" s="8">
        <v>1164</v>
      </c>
      <c r="D22" s="8">
        <v>1143</v>
      </c>
      <c r="E22" s="8">
        <v>392</v>
      </c>
      <c r="G22" s="8">
        <f t="shared" si="0"/>
        <v>-21</v>
      </c>
      <c r="H22" s="14">
        <f t="shared" si="1"/>
        <v>-1.804123711340206E-2</v>
      </c>
      <c r="I22" s="8">
        <f t="shared" si="2"/>
        <v>-751</v>
      </c>
      <c r="J22" s="14">
        <f t="shared" si="3"/>
        <v>-0.65704286964129488</v>
      </c>
      <c r="K22" s="8">
        <f t="shared" si="4"/>
        <v>-772</v>
      </c>
      <c r="L22" s="14">
        <f t="shared" si="5"/>
        <v>-0.66323024054982815</v>
      </c>
    </row>
    <row r="23" spans="1:12" x14ac:dyDescent="0.25">
      <c r="A23" s="6" t="s">
        <v>44</v>
      </c>
      <c r="B23" s="8">
        <v>629</v>
      </c>
      <c r="C23" s="8">
        <v>625</v>
      </c>
      <c r="D23" s="8">
        <v>630</v>
      </c>
      <c r="E23" s="8">
        <v>380</v>
      </c>
      <c r="G23" s="8">
        <f t="shared" si="0"/>
        <v>5</v>
      </c>
      <c r="H23" s="14">
        <f t="shared" si="1"/>
        <v>8.0000000000000002E-3</v>
      </c>
      <c r="I23" s="8">
        <f t="shared" si="2"/>
        <v>-250</v>
      </c>
      <c r="J23" s="14">
        <f t="shared" si="3"/>
        <v>-0.3968253968253968</v>
      </c>
      <c r="K23" s="8">
        <f t="shared" si="4"/>
        <v>-245</v>
      </c>
      <c r="L23" s="14">
        <f t="shared" si="5"/>
        <v>-0.39200000000000002</v>
      </c>
    </row>
    <row r="24" spans="1:12" x14ac:dyDescent="0.25">
      <c r="A24" s="6" t="s">
        <v>45</v>
      </c>
      <c r="B24" s="8">
        <v>1090</v>
      </c>
      <c r="C24" s="8">
        <v>1074</v>
      </c>
      <c r="D24" s="8">
        <v>972</v>
      </c>
      <c r="E24" s="8">
        <v>504</v>
      </c>
      <c r="G24" s="8">
        <f t="shared" si="0"/>
        <v>-102</v>
      </c>
      <c r="H24" s="14">
        <f t="shared" si="1"/>
        <v>-9.4972067039106142E-2</v>
      </c>
      <c r="I24" s="8">
        <f t="shared" si="2"/>
        <v>-468</v>
      </c>
      <c r="J24" s="14">
        <f t="shared" si="3"/>
        <v>-0.48148148148148145</v>
      </c>
      <c r="K24" s="8">
        <f t="shared" si="4"/>
        <v>-570</v>
      </c>
      <c r="L24" s="14">
        <f t="shared" si="5"/>
        <v>-0.53072625698324027</v>
      </c>
    </row>
    <row r="25" spans="1:12" x14ac:dyDescent="0.25">
      <c r="A25" s="6" t="s">
        <v>46</v>
      </c>
      <c r="B25" s="8">
        <v>1148</v>
      </c>
      <c r="C25" s="8">
        <v>1365</v>
      </c>
      <c r="D25" s="8">
        <v>1221</v>
      </c>
      <c r="E25" s="8">
        <v>720</v>
      </c>
      <c r="G25" s="8">
        <f t="shared" si="0"/>
        <v>-144</v>
      </c>
      <c r="H25" s="14">
        <f t="shared" si="1"/>
        <v>-0.10549450549450549</v>
      </c>
      <c r="I25" s="8">
        <f t="shared" si="2"/>
        <v>-501</v>
      </c>
      <c r="J25" s="14">
        <f t="shared" si="3"/>
        <v>-0.41031941031941033</v>
      </c>
      <c r="K25" s="8">
        <f t="shared" si="4"/>
        <v>-645</v>
      </c>
      <c r="L25" s="14">
        <f t="shared" si="5"/>
        <v>-0.47252747252747251</v>
      </c>
    </row>
    <row r="26" spans="1:12" x14ac:dyDescent="0.25">
      <c r="A26" s="6" t="s">
        <v>47</v>
      </c>
      <c r="B26" s="8">
        <v>2408</v>
      </c>
      <c r="C26" s="8">
        <v>2161</v>
      </c>
      <c r="D26" s="8">
        <v>1967</v>
      </c>
      <c r="E26" s="8">
        <v>1696</v>
      </c>
      <c r="G26" s="8">
        <f t="shared" si="0"/>
        <v>-194</v>
      </c>
      <c r="H26" s="14">
        <f t="shared" si="1"/>
        <v>-8.9773253123553914E-2</v>
      </c>
      <c r="I26" s="8">
        <f t="shared" si="2"/>
        <v>-271</v>
      </c>
      <c r="J26" s="14">
        <f t="shared" si="3"/>
        <v>-0.13777325876970006</v>
      </c>
      <c r="K26" s="8">
        <f t="shared" si="4"/>
        <v>-465</v>
      </c>
      <c r="L26" s="14">
        <f t="shared" si="5"/>
        <v>-0.21517815826006478</v>
      </c>
    </row>
    <row r="27" spans="1:12" x14ac:dyDescent="0.25">
      <c r="A27" s="6" t="s">
        <v>48</v>
      </c>
      <c r="B27" s="8">
        <v>1877</v>
      </c>
      <c r="C27" s="8">
        <v>1595</v>
      </c>
      <c r="D27" s="8">
        <v>1411</v>
      </c>
      <c r="E27" s="8">
        <v>884</v>
      </c>
      <c r="G27" s="8">
        <f t="shared" si="0"/>
        <v>-184</v>
      </c>
      <c r="H27" s="14">
        <f t="shared" si="1"/>
        <v>-0.11536050156739812</v>
      </c>
      <c r="I27" s="8">
        <f t="shared" si="2"/>
        <v>-527</v>
      </c>
      <c r="J27" s="14">
        <f t="shared" si="3"/>
        <v>-0.37349397590361444</v>
      </c>
      <c r="K27" s="8">
        <f t="shared" si="4"/>
        <v>-711</v>
      </c>
      <c r="L27" s="14">
        <f t="shared" si="5"/>
        <v>-0.44576802507836988</v>
      </c>
    </row>
    <row r="28" spans="1:12" x14ac:dyDescent="0.25">
      <c r="A28" s="6" t="s">
        <v>49</v>
      </c>
      <c r="B28" s="8">
        <v>387</v>
      </c>
      <c r="C28" s="8">
        <v>399</v>
      </c>
      <c r="D28" s="8">
        <v>402</v>
      </c>
      <c r="E28" s="8">
        <v>513</v>
      </c>
      <c r="G28" s="8">
        <f t="shared" si="0"/>
        <v>3</v>
      </c>
      <c r="H28" s="14">
        <f t="shared" si="1"/>
        <v>7.5187969924812026E-3</v>
      </c>
      <c r="I28" s="8">
        <f t="shared" si="2"/>
        <v>111</v>
      </c>
      <c r="J28" s="14">
        <f t="shared" si="3"/>
        <v>0.27611940298507465</v>
      </c>
      <c r="K28" s="8">
        <f t="shared" si="4"/>
        <v>114</v>
      </c>
      <c r="L28" s="14">
        <f t="shared" si="5"/>
        <v>0.2857142857142857</v>
      </c>
    </row>
    <row r="29" spans="1:12" x14ac:dyDescent="0.25">
      <c r="A29" s="6" t="s">
        <v>50</v>
      </c>
      <c r="B29" s="8">
        <v>155</v>
      </c>
      <c r="C29" s="8">
        <v>159</v>
      </c>
      <c r="D29" s="8">
        <v>143</v>
      </c>
      <c r="E29" s="8">
        <v>139</v>
      </c>
      <c r="G29" s="8">
        <f t="shared" si="0"/>
        <v>-16</v>
      </c>
      <c r="H29" s="14">
        <f t="shared" si="1"/>
        <v>-0.10062893081761007</v>
      </c>
      <c r="I29" s="8">
        <f t="shared" si="2"/>
        <v>-4</v>
      </c>
      <c r="J29" s="14">
        <f t="shared" si="3"/>
        <v>-2.7972027972027972E-2</v>
      </c>
      <c r="K29" s="8">
        <f t="shared" si="4"/>
        <v>-20</v>
      </c>
      <c r="L29" s="14">
        <f t="shared" si="5"/>
        <v>-0.12578616352201258</v>
      </c>
    </row>
    <row r="30" spans="1:12" x14ac:dyDescent="0.25">
      <c r="A30" s="6" t="s">
        <v>51</v>
      </c>
      <c r="B30" s="8">
        <v>332</v>
      </c>
      <c r="C30" s="8">
        <v>307</v>
      </c>
      <c r="D30" s="8">
        <v>231</v>
      </c>
      <c r="E30" s="8">
        <v>202</v>
      </c>
      <c r="G30" s="8">
        <f t="shared" si="0"/>
        <v>-76</v>
      </c>
      <c r="H30" s="14">
        <f t="shared" si="1"/>
        <v>-0.24755700325732899</v>
      </c>
      <c r="I30" s="8">
        <f t="shared" si="2"/>
        <v>-29</v>
      </c>
      <c r="J30" s="14">
        <f t="shared" si="3"/>
        <v>-0.12554112554112554</v>
      </c>
      <c r="K30" s="8">
        <f t="shared" si="4"/>
        <v>-105</v>
      </c>
      <c r="L30" s="14">
        <f t="shared" si="5"/>
        <v>-0.34201954397394135</v>
      </c>
    </row>
    <row r="31" spans="1:12" x14ac:dyDescent="0.25">
      <c r="A31" s="6" t="s">
        <v>52</v>
      </c>
      <c r="B31" s="8">
        <v>258</v>
      </c>
      <c r="C31" s="8">
        <v>310</v>
      </c>
      <c r="D31" s="8">
        <v>215</v>
      </c>
      <c r="E31" s="8">
        <v>116</v>
      </c>
      <c r="G31" s="8">
        <f t="shared" si="0"/>
        <v>-95</v>
      </c>
      <c r="H31" s="14">
        <f t="shared" si="1"/>
        <v>-0.30645161290322581</v>
      </c>
      <c r="I31" s="8">
        <f t="shared" si="2"/>
        <v>-99</v>
      </c>
      <c r="J31" s="14">
        <f t="shared" si="3"/>
        <v>-0.46046511627906977</v>
      </c>
      <c r="K31" s="8">
        <f t="shared" si="4"/>
        <v>-194</v>
      </c>
      <c r="L31" s="14">
        <f t="shared" si="5"/>
        <v>-0.62580645161290327</v>
      </c>
    </row>
    <row r="32" spans="1:12" x14ac:dyDescent="0.25">
      <c r="A32" s="6" t="s">
        <v>53</v>
      </c>
      <c r="B32" s="8">
        <v>774</v>
      </c>
      <c r="C32" s="8">
        <v>844</v>
      </c>
      <c r="D32" s="8">
        <v>737</v>
      </c>
      <c r="E32" s="8">
        <v>413</v>
      </c>
      <c r="G32" s="8">
        <f t="shared" si="0"/>
        <v>-107</v>
      </c>
      <c r="H32" s="14">
        <f t="shared" si="1"/>
        <v>-0.12677725118483413</v>
      </c>
      <c r="I32" s="8">
        <f t="shared" si="2"/>
        <v>-324</v>
      </c>
      <c r="J32" s="14">
        <f t="shared" si="3"/>
        <v>-0.43962008141112618</v>
      </c>
      <c r="K32" s="8">
        <f t="shared" si="4"/>
        <v>-431</v>
      </c>
      <c r="L32" s="14">
        <f t="shared" si="5"/>
        <v>-0.51066350710900477</v>
      </c>
    </row>
    <row r="33" spans="1:12" x14ac:dyDescent="0.25">
      <c r="A33" s="6" t="s">
        <v>54</v>
      </c>
      <c r="B33" s="8">
        <v>1825</v>
      </c>
      <c r="C33" s="8">
        <v>1592</v>
      </c>
      <c r="D33" s="8">
        <v>1365</v>
      </c>
      <c r="E33" s="8">
        <v>628</v>
      </c>
      <c r="G33" s="8">
        <f t="shared" si="0"/>
        <v>-227</v>
      </c>
      <c r="H33" s="14">
        <f t="shared" si="1"/>
        <v>-0.14258793969849246</v>
      </c>
      <c r="I33" s="8">
        <f t="shared" si="2"/>
        <v>-737</v>
      </c>
      <c r="J33" s="14">
        <f t="shared" si="3"/>
        <v>-0.5399267399267399</v>
      </c>
      <c r="K33" s="8">
        <f t="shared" si="4"/>
        <v>-964</v>
      </c>
      <c r="L33" s="14">
        <f t="shared" si="5"/>
        <v>-0.60552763819095479</v>
      </c>
    </row>
    <row r="34" spans="1:12" x14ac:dyDescent="0.25">
      <c r="A34" s="6" t="s">
        <v>55</v>
      </c>
      <c r="B34" s="8">
        <v>2491</v>
      </c>
      <c r="C34" s="8">
        <v>1829</v>
      </c>
      <c r="D34" s="8">
        <v>1520</v>
      </c>
      <c r="E34" s="8">
        <v>807</v>
      </c>
      <c r="G34" s="8">
        <f t="shared" si="0"/>
        <v>-309</v>
      </c>
      <c r="H34" s="14">
        <f t="shared" si="1"/>
        <v>-0.16894477856752324</v>
      </c>
      <c r="I34" s="8">
        <f t="shared" si="2"/>
        <v>-713</v>
      </c>
      <c r="J34" s="14">
        <f t="shared" si="3"/>
        <v>-0.46907894736842104</v>
      </c>
      <c r="K34" s="8">
        <f t="shared" si="4"/>
        <v>-1022</v>
      </c>
      <c r="L34" s="14">
        <f t="shared" si="5"/>
        <v>-0.55877528704209956</v>
      </c>
    </row>
    <row r="35" spans="1:12" x14ac:dyDescent="0.25">
      <c r="A35" s="6" t="s">
        <v>56</v>
      </c>
      <c r="B35" s="8">
        <v>7838</v>
      </c>
      <c r="C35" s="8">
        <v>6763</v>
      </c>
      <c r="D35" s="8">
        <v>5617</v>
      </c>
      <c r="E35" s="8">
        <v>3732</v>
      </c>
      <c r="G35" s="8">
        <f t="shared" ref="G35:G60" si="6">D35-C35</f>
        <v>-1146</v>
      </c>
      <c r="H35" s="14">
        <f t="shared" ref="H35:H60" si="7">IF(C35&gt;0, G35/C35, 0)</f>
        <v>-0.16945142688156145</v>
      </c>
      <c r="I35" s="8">
        <f t="shared" ref="I35:I60" si="8">E35-D35</f>
        <v>-1885</v>
      </c>
      <c r="J35" s="14">
        <f t="shared" ref="J35:J60" si="9">IF(D35&gt;0, I35/D35, 0)</f>
        <v>-0.33558839238027416</v>
      </c>
      <c r="K35" s="8">
        <f t="shared" ref="K35:K60" si="10">E35-C35</f>
        <v>-3031</v>
      </c>
      <c r="L35" s="14">
        <f t="shared" ref="L35:L60" si="11">IF(C35&gt;0, K35/C35, 0)</f>
        <v>-0.44817388732810881</v>
      </c>
    </row>
    <row r="36" spans="1:12" x14ac:dyDescent="0.25">
      <c r="A36" s="6" t="s">
        <v>57</v>
      </c>
      <c r="B36" s="8">
        <v>265</v>
      </c>
      <c r="C36" s="8">
        <v>253</v>
      </c>
      <c r="D36" s="8">
        <v>228</v>
      </c>
      <c r="E36" s="8">
        <v>242</v>
      </c>
      <c r="G36" s="8">
        <f t="shared" si="6"/>
        <v>-25</v>
      </c>
      <c r="H36" s="14">
        <f t="shared" si="7"/>
        <v>-9.8814229249011856E-2</v>
      </c>
      <c r="I36" s="8">
        <f t="shared" si="8"/>
        <v>14</v>
      </c>
      <c r="J36" s="14">
        <f t="shared" si="9"/>
        <v>6.1403508771929821E-2</v>
      </c>
      <c r="K36" s="8">
        <f t="shared" si="10"/>
        <v>-11</v>
      </c>
      <c r="L36" s="14">
        <f t="shared" si="11"/>
        <v>-4.3478260869565216E-2</v>
      </c>
    </row>
    <row r="37" spans="1:12" x14ac:dyDescent="0.25">
      <c r="A37" s="6" t="s">
        <v>58</v>
      </c>
      <c r="B37" s="8">
        <v>1106</v>
      </c>
      <c r="C37" s="8">
        <v>1543</v>
      </c>
      <c r="D37" s="8">
        <v>953</v>
      </c>
      <c r="E37" s="8">
        <v>722</v>
      </c>
      <c r="G37" s="8">
        <f t="shared" si="6"/>
        <v>-590</v>
      </c>
      <c r="H37" s="14">
        <f t="shared" si="7"/>
        <v>-0.38237200259235254</v>
      </c>
      <c r="I37" s="8">
        <f t="shared" si="8"/>
        <v>-231</v>
      </c>
      <c r="J37" s="14">
        <f t="shared" si="9"/>
        <v>-0.24239244491080797</v>
      </c>
      <c r="K37" s="8">
        <f t="shared" si="10"/>
        <v>-821</v>
      </c>
      <c r="L37" s="14">
        <f t="shared" si="11"/>
        <v>-0.53208036292935834</v>
      </c>
    </row>
    <row r="38" spans="1:12" x14ac:dyDescent="0.25">
      <c r="A38" s="6" t="s">
        <v>59</v>
      </c>
      <c r="B38" s="8">
        <v>1274</v>
      </c>
      <c r="C38" s="8">
        <v>940</v>
      </c>
      <c r="D38" s="8">
        <v>686</v>
      </c>
      <c r="E38" s="8">
        <v>511</v>
      </c>
      <c r="G38" s="8">
        <f t="shared" si="6"/>
        <v>-254</v>
      </c>
      <c r="H38" s="14">
        <f t="shared" si="7"/>
        <v>-0.27021276595744681</v>
      </c>
      <c r="I38" s="8">
        <f t="shared" si="8"/>
        <v>-175</v>
      </c>
      <c r="J38" s="14">
        <f t="shared" si="9"/>
        <v>-0.25510204081632654</v>
      </c>
      <c r="K38" s="8">
        <f t="shared" si="10"/>
        <v>-429</v>
      </c>
      <c r="L38" s="14">
        <f t="shared" si="11"/>
        <v>-0.45638297872340428</v>
      </c>
    </row>
    <row r="39" spans="1:12" x14ac:dyDescent="0.25">
      <c r="A39" s="6" t="s">
        <v>60</v>
      </c>
      <c r="B39" s="8">
        <v>1705</v>
      </c>
      <c r="C39" s="8">
        <v>1461</v>
      </c>
      <c r="D39" s="8">
        <v>1219</v>
      </c>
      <c r="E39" s="8">
        <v>758</v>
      </c>
      <c r="G39" s="8">
        <f t="shared" si="6"/>
        <v>-242</v>
      </c>
      <c r="H39" s="14">
        <f t="shared" si="7"/>
        <v>-0.16563997262149213</v>
      </c>
      <c r="I39" s="8">
        <f t="shared" si="8"/>
        <v>-461</v>
      </c>
      <c r="J39" s="14">
        <f t="shared" si="9"/>
        <v>-0.37817883511074651</v>
      </c>
      <c r="K39" s="8">
        <f t="shared" si="10"/>
        <v>-703</v>
      </c>
      <c r="L39" s="14">
        <f t="shared" si="11"/>
        <v>-0.48117727583846681</v>
      </c>
    </row>
    <row r="40" spans="1:12" x14ac:dyDescent="0.25">
      <c r="A40" s="6" t="s">
        <v>61</v>
      </c>
      <c r="B40" s="8">
        <v>1367</v>
      </c>
      <c r="C40" s="8">
        <v>1174</v>
      </c>
      <c r="D40" s="8">
        <v>842</v>
      </c>
      <c r="E40" s="8">
        <v>420</v>
      </c>
      <c r="G40" s="8">
        <f t="shared" si="6"/>
        <v>-332</v>
      </c>
      <c r="H40" s="14">
        <f t="shared" si="7"/>
        <v>-0.282793867120954</v>
      </c>
      <c r="I40" s="8">
        <f t="shared" si="8"/>
        <v>-422</v>
      </c>
      <c r="J40" s="14">
        <f t="shared" si="9"/>
        <v>-0.50118764845605701</v>
      </c>
      <c r="K40" s="8">
        <f t="shared" si="10"/>
        <v>-754</v>
      </c>
      <c r="L40" s="14">
        <f t="shared" si="11"/>
        <v>-0.64224872231686547</v>
      </c>
    </row>
    <row r="41" spans="1:12" x14ac:dyDescent="0.25">
      <c r="A41" s="6" t="s">
        <v>62</v>
      </c>
      <c r="B41" s="8">
        <v>429</v>
      </c>
      <c r="C41" s="8">
        <v>447</v>
      </c>
      <c r="D41" s="8">
        <v>463</v>
      </c>
      <c r="E41" s="8">
        <v>313</v>
      </c>
      <c r="G41" s="8">
        <f t="shared" si="6"/>
        <v>16</v>
      </c>
      <c r="H41" s="14">
        <f t="shared" si="7"/>
        <v>3.5794183445190156E-2</v>
      </c>
      <c r="I41" s="8">
        <f t="shared" si="8"/>
        <v>-150</v>
      </c>
      <c r="J41" s="14">
        <f t="shared" si="9"/>
        <v>-0.32397408207343414</v>
      </c>
      <c r="K41" s="8">
        <f t="shared" si="10"/>
        <v>-134</v>
      </c>
      <c r="L41" s="14">
        <f t="shared" si="11"/>
        <v>-0.29977628635346754</v>
      </c>
    </row>
    <row r="42" spans="1:12" x14ac:dyDescent="0.25">
      <c r="A42" s="6" t="s">
        <v>63</v>
      </c>
      <c r="B42" s="8">
        <v>4861</v>
      </c>
      <c r="C42" s="8">
        <v>4480</v>
      </c>
      <c r="D42" s="8">
        <v>3842</v>
      </c>
      <c r="E42" s="8">
        <v>2708</v>
      </c>
      <c r="G42" s="8">
        <f t="shared" si="6"/>
        <v>-638</v>
      </c>
      <c r="H42" s="14">
        <f t="shared" si="7"/>
        <v>-0.14241071428571428</v>
      </c>
      <c r="I42" s="8">
        <f t="shared" si="8"/>
        <v>-1134</v>
      </c>
      <c r="J42" s="14">
        <f t="shared" si="9"/>
        <v>-0.29515877147319103</v>
      </c>
      <c r="K42" s="8">
        <f t="shared" si="10"/>
        <v>-1772</v>
      </c>
      <c r="L42" s="14">
        <f t="shared" si="11"/>
        <v>-0.39553571428571427</v>
      </c>
    </row>
    <row r="43" spans="1:12" x14ac:dyDescent="0.25">
      <c r="A43" s="6" t="s">
        <v>64</v>
      </c>
      <c r="B43" s="8">
        <v>125</v>
      </c>
      <c r="C43" s="8">
        <v>125</v>
      </c>
      <c r="D43" s="8">
        <v>102</v>
      </c>
      <c r="E43" s="8">
        <v>126</v>
      </c>
      <c r="G43" s="8">
        <f t="shared" si="6"/>
        <v>-23</v>
      </c>
      <c r="H43" s="14">
        <f t="shared" si="7"/>
        <v>-0.184</v>
      </c>
      <c r="I43" s="8">
        <f t="shared" si="8"/>
        <v>24</v>
      </c>
      <c r="J43" s="14">
        <f t="shared" si="9"/>
        <v>0.23529411764705882</v>
      </c>
      <c r="K43" s="8">
        <f t="shared" si="10"/>
        <v>1</v>
      </c>
      <c r="L43" s="14">
        <f t="shared" si="11"/>
        <v>8.0000000000000002E-3</v>
      </c>
    </row>
    <row r="44" spans="1:12" x14ac:dyDescent="0.25">
      <c r="A44" s="6" t="s">
        <v>65</v>
      </c>
      <c r="B44" s="8">
        <v>2527</v>
      </c>
      <c r="C44" s="8">
        <v>2061</v>
      </c>
      <c r="D44" s="8">
        <v>1710</v>
      </c>
      <c r="E44" s="8">
        <v>1509</v>
      </c>
      <c r="G44" s="8">
        <f t="shared" si="6"/>
        <v>-351</v>
      </c>
      <c r="H44" s="14">
        <f t="shared" si="7"/>
        <v>-0.1703056768558952</v>
      </c>
      <c r="I44" s="8">
        <f t="shared" si="8"/>
        <v>-201</v>
      </c>
      <c r="J44" s="14">
        <f t="shared" si="9"/>
        <v>-0.11754385964912281</v>
      </c>
      <c r="K44" s="8">
        <f t="shared" si="10"/>
        <v>-552</v>
      </c>
      <c r="L44" s="14">
        <f t="shared" si="11"/>
        <v>-0.26783114992721979</v>
      </c>
    </row>
    <row r="45" spans="1:12" x14ac:dyDescent="0.25">
      <c r="A45" s="6" t="s">
        <v>66</v>
      </c>
      <c r="B45" s="8">
        <v>5233</v>
      </c>
      <c r="C45" s="8">
        <v>5130</v>
      </c>
      <c r="D45" s="8">
        <v>4347</v>
      </c>
      <c r="E45" s="8">
        <v>2149</v>
      </c>
      <c r="G45" s="8">
        <f t="shared" si="6"/>
        <v>-783</v>
      </c>
      <c r="H45" s="14">
        <f t="shared" si="7"/>
        <v>-0.15263157894736842</v>
      </c>
      <c r="I45" s="8">
        <f t="shared" si="8"/>
        <v>-2198</v>
      </c>
      <c r="J45" s="14">
        <f t="shared" si="9"/>
        <v>-0.50563607085346218</v>
      </c>
      <c r="K45" s="8">
        <f t="shared" si="10"/>
        <v>-2981</v>
      </c>
      <c r="L45" s="14">
        <f t="shared" si="11"/>
        <v>-0.58109161793372321</v>
      </c>
    </row>
    <row r="46" spans="1:12" x14ac:dyDescent="0.25">
      <c r="A46" s="6" t="s">
        <v>67</v>
      </c>
      <c r="B46" s="8">
        <v>3407</v>
      </c>
      <c r="C46" s="8">
        <v>2469</v>
      </c>
      <c r="D46" s="8">
        <v>2011</v>
      </c>
      <c r="E46" s="8">
        <v>2133</v>
      </c>
      <c r="G46" s="8">
        <f t="shared" si="6"/>
        <v>-458</v>
      </c>
      <c r="H46" s="14">
        <f t="shared" si="7"/>
        <v>-0.18550020251113811</v>
      </c>
      <c r="I46" s="8">
        <f t="shared" si="8"/>
        <v>122</v>
      </c>
      <c r="J46" s="14">
        <f t="shared" si="9"/>
        <v>6.0666335156638489E-2</v>
      </c>
      <c r="K46" s="8">
        <f t="shared" si="10"/>
        <v>-336</v>
      </c>
      <c r="L46" s="14">
        <f t="shared" si="11"/>
        <v>-0.13608748481166463</v>
      </c>
    </row>
    <row r="47" spans="1:12" x14ac:dyDescent="0.25">
      <c r="A47" s="6" t="s">
        <v>68</v>
      </c>
      <c r="B47" s="8">
        <v>500</v>
      </c>
      <c r="C47" s="8">
        <v>487</v>
      </c>
      <c r="D47" s="8">
        <v>438</v>
      </c>
      <c r="E47" s="8">
        <v>326</v>
      </c>
      <c r="G47" s="8">
        <f t="shared" si="6"/>
        <v>-49</v>
      </c>
      <c r="H47" s="14">
        <f t="shared" si="7"/>
        <v>-0.10061601642710473</v>
      </c>
      <c r="I47" s="8">
        <f t="shared" si="8"/>
        <v>-112</v>
      </c>
      <c r="J47" s="14">
        <f t="shared" si="9"/>
        <v>-0.25570776255707761</v>
      </c>
      <c r="K47" s="8">
        <f t="shared" si="10"/>
        <v>-161</v>
      </c>
      <c r="L47" s="14">
        <f t="shared" si="11"/>
        <v>-0.33059548254620125</v>
      </c>
    </row>
    <row r="48" spans="1:12" x14ac:dyDescent="0.25">
      <c r="A48" s="6" t="s">
        <v>69</v>
      </c>
      <c r="B48" s="8">
        <v>827</v>
      </c>
      <c r="C48" s="8">
        <v>862</v>
      </c>
      <c r="D48" s="8">
        <v>695</v>
      </c>
      <c r="E48" s="8">
        <v>413</v>
      </c>
      <c r="G48" s="8">
        <f t="shared" si="6"/>
        <v>-167</v>
      </c>
      <c r="H48" s="14">
        <f t="shared" si="7"/>
        <v>-0.19373549883990721</v>
      </c>
      <c r="I48" s="8">
        <f t="shared" si="8"/>
        <v>-282</v>
      </c>
      <c r="J48" s="14">
        <f t="shared" si="9"/>
        <v>-0.40575539568345326</v>
      </c>
      <c r="K48" s="8">
        <f t="shared" si="10"/>
        <v>-449</v>
      </c>
      <c r="L48" s="14">
        <f t="shared" si="11"/>
        <v>-0.52088167053364265</v>
      </c>
    </row>
    <row r="49" spans="1:12" x14ac:dyDescent="0.25">
      <c r="A49" s="6" t="s">
        <v>70</v>
      </c>
      <c r="B49" s="8">
        <v>1151</v>
      </c>
      <c r="C49" s="8">
        <v>998</v>
      </c>
      <c r="D49" s="8">
        <v>830</v>
      </c>
      <c r="E49" s="8">
        <v>410</v>
      </c>
      <c r="G49" s="8">
        <f t="shared" si="6"/>
        <v>-168</v>
      </c>
      <c r="H49" s="14">
        <f t="shared" si="7"/>
        <v>-0.16833667334669339</v>
      </c>
      <c r="I49" s="8">
        <f t="shared" si="8"/>
        <v>-420</v>
      </c>
      <c r="J49" s="14">
        <f t="shared" si="9"/>
        <v>-0.50602409638554213</v>
      </c>
      <c r="K49" s="8">
        <f t="shared" si="10"/>
        <v>-588</v>
      </c>
      <c r="L49" s="14">
        <f t="shared" si="11"/>
        <v>-0.58917835671342689</v>
      </c>
    </row>
    <row r="50" spans="1:12" x14ac:dyDescent="0.25">
      <c r="A50" s="6" t="s">
        <v>71</v>
      </c>
      <c r="B50" s="8">
        <v>545</v>
      </c>
      <c r="C50" s="8">
        <v>538</v>
      </c>
      <c r="D50" s="8">
        <v>554</v>
      </c>
      <c r="E50" s="8">
        <v>456</v>
      </c>
      <c r="G50" s="8">
        <f t="shared" si="6"/>
        <v>16</v>
      </c>
      <c r="H50" s="14">
        <f t="shared" si="7"/>
        <v>2.9739776951672861E-2</v>
      </c>
      <c r="I50" s="8">
        <f t="shared" si="8"/>
        <v>-98</v>
      </c>
      <c r="J50" s="14">
        <f t="shared" si="9"/>
        <v>-0.17689530685920576</v>
      </c>
      <c r="K50" s="8">
        <f t="shared" si="10"/>
        <v>-82</v>
      </c>
      <c r="L50" s="14">
        <f t="shared" si="11"/>
        <v>-0.15241635687732341</v>
      </c>
    </row>
    <row r="51" spans="1:12" x14ac:dyDescent="0.25">
      <c r="A51" s="6" t="s">
        <v>72</v>
      </c>
      <c r="B51" s="8">
        <v>953</v>
      </c>
      <c r="C51" s="8">
        <v>1025</v>
      </c>
      <c r="D51" s="8">
        <v>1260</v>
      </c>
      <c r="E51" s="8">
        <v>755</v>
      </c>
      <c r="G51" s="8">
        <f t="shared" si="6"/>
        <v>235</v>
      </c>
      <c r="H51" s="14">
        <f t="shared" si="7"/>
        <v>0.22926829268292684</v>
      </c>
      <c r="I51" s="8">
        <f t="shared" si="8"/>
        <v>-505</v>
      </c>
      <c r="J51" s="14">
        <f t="shared" si="9"/>
        <v>-0.40079365079365081</v>
      </c>
      <c r="K51" s="8">
        <f t="shared" si="10"/>
        <v>-270</v>
      </c>
      <c r="L51" s="14">
        <f t="shared" si="11"/>
        <v>-0.26341463414634148</v>
      </c>
    </row>
    <row r="52" spans="1:12" x14ac:dyDescent="0.25">
      <c r="A52" s="6" t="s">
        <v>73</v>
      </c>
      <c r="B52" s="8">
        <v>479</v>
      </c>
      <c r="C52" s="8">
        <v>462</v>
      </c>
      <c r="D52" s="8">
        <v>374</v>
      </c>
      <c r="E52" s="8">
        <v>411</v>
      </c>
      <c r="G52" s="8">
        <f t="shared" si="6"/>
        <v>-88</v>
      </c>
      <c r="H52" s="14">
        <f t="shared" si="7"/>
        <v>-0.19047619047619047</v>
      </c>
      <c r="I52" s="8">
        <f t="shared" si="8"/>
        <v>37</v>
      </c>
      <c r="J52" s="14">
        <f t="shared" si="9"/>
        <v>9.8930481283422467E-2</v>
      </c>
      <c r="K52" s="8">
        <f t="shared" si="10"/>
        <v>-51</v>
      </c>
      <c r="L52" s="14">
        <f t="shared" si="11"/>
        <v>-0.11038961038961038</v>
      </c>
    </row>
    <row r="53" spans="1:12" x14ac:dyDescent="0.25">
      <c r="A53" s="6" t="s">
        <v>74</v>
      </c>
      <c r="B53" s="8">
        <v>74</v>
      </c>
      <c r="C53" s="8">
        <v>108</v>
      </c>
      <c r="D53" s="8">
        <v>77</v>
      </c>
      <c r="E53" s="8">
        <v>75</v>
      </c>
      <c r="G53" s="8">
        <f t="shared" si="6"/>
        <v>-31</v>
      </c>
      <c r="H53" s="14">
        <f t="shared" si="7"/>
        <v>-0.28703703703703703</v>
      </c>
      <c r="I53" s="8">
        <f t="shared" si="8"/>
        <v>-2</v>
      </c>
      <c r="J53" s="14">
        <f t="shared" si="9"/>
        <v>-2.5974025974025976E-2</v>
      </c>
      <c r="K53" s="8">
        <f t="shared" si="10"/>
        <v>-33</v>
      </c>
      <c r="L53" s="14">
        <f t="shared" si="11"/>
        <v>-0.30555555555555558</v>
      </c>
    </row>
    <row r="54" spans="1:12" x14ac:dyDescent="0.25">
      <c r="A54" s="6" t="s">
        <v>75</v>
      </c>
      <c r="B54" s="8">
        <v>2081</v>
      </c>
      <c r="C54" s="8">
        <v>1429</v>
      </c>
      <c r="D54" s="8">
        <v>362</v>
      </c>
      <c r="E54" s="8">
        <v>1915</v>
      </c>
      <c r="G54" s="8">
        <f t="shared" si="6"/>
        <v>-1067</v>
      </c>
      <c r="H54" s="14">
        <f t="shared" si="7"/>
        <v>-0.74667599720083977</v>
      </c>
      <c r="I54" s="8">
        <f t="shared" si="8"/>
        <v>1553</v>
      </c>
      <c r="J54" s="14">
        <f t="shared" si="9"/>
        <v>4.2900552486187848</v>
      </c>
      <c r="K54" s="8">
        <f t="shared" si="10"/>
        <v>486</v>
      </c>
      <c r="L54" s="14">
        <f t="shared" si="11"/>
        <v>0.34009797060881736</v>
      </c>
    </row>
    <row r="55" spans="1:12" x14ac:dyDescent="0.25">
      <c r="A55" s="6" t="s">
        <v>76</v>
      </c>
      <c r="B55" s="8">
        <v>22</v>
      </c>
      <c r="C55" s="8">
        <v>45</v>
      </c>
      <c r="D55" s="8">
        <v>9</v>
      </c>
      <c r="E55" s="8">
        <v>12</v>
      </c>
      <c r="G55" s="8">
        <f t="shared" si="6"/>
        <v>-36</v>
      </c>
      <c r="H55" s="14">
        <f t="shared" si="7"/>
        <v>-0.8</v>
      </c>
      <c r="I55" s="8">
        <f t="shared" si="8"/>
        <v>3</v>
      </c>
      <c r="J55" s="14">
        <f t="shared" si="9"/>
        <v>0.33333333333333331</v>
      </c>
      <c r="K55" s="8">
        <f t="shared" si="10"/>
        <v>-33</v>
      </c>
      <c r="L55" s="14">
        <f t="shared" si="11"/>
        <v>-0.73333333333333328</v>
      </c>
    </row>
    <row r="56" spans="1:12" x14ac:dyDescent="0.25">
      <c r="A56" s="6" t="s">
        <v>77</v>
      </c>
      <c r="B56" s="8">
        <v>2</v>
      </c>
      <c r="C56" s="8">
        <v>2</v>
      </c>
      <c r="D56" s="8">
        <v>2</v>
      </c>
      <c r="E56" s="8">
        <v>0</v>
      </c>
      <c r="G56" s="8">
        <f t="shared" si="6"/>
        <v>0</v>
      </c>
      <c r="H56" s="14">
        <f t="shared" si="7"/>
        <v>0</v>
      </c>
      <c r="I56" s="8">
        <f t="shared" si="8"/>
        <v>-2</v>
      </c>
      <c r="J56" s="14">
        <f t="shared" si="9"/>
        <v>-1</v>
      </c>
      <c r="K56" s="8">
        <f t="shared" si="10"/>
        <v>-2</v>
      </c>
      <c r="L56" s="14">
        <f t="shared" si="11"/>
        <v>-1</v>
      </c>
    </row>
    <row r="57" spans="1:12" x14ac:dyDescent="0.25">
      <c r="A57" s="6" t="s">
        <v>78</v>
      </c>
      <c r="B57" s="8">
        <v>38</v>
      </c>
      <c r="C57" s="8">
        <v>19</v>
      </c>
      <c r="D57" s="8">
        <v>21</v>
      </c>
      <c r="E57" s="8">
        <v>3</v>
      </c>
      <c r="G57" s="8">
        <f t="shared" si="6"/>
        <v>2</v>
      </c>
      <c r="H57" s="14">
        <f t="shared" si="7"/>
        <v>0.10526315789473684</v>
      </c>
      <c r="I57" s="8">
        <f t="shared" si="8"/>
        <v>-18</v>
      </c>
      <c r="J57" s="14">
        <f t="shared" si="9"/>
        <v>-0.8571428571428571</v>
      </c>
      <c r="K57" s="8">
        <f t="shared" si="10"/>
        <v>-16</v>
      </c>
      <c r="L57" s="14">
        <f t="shared" si="11"/>
        <v>-0.84210526315789469</v>
      </c>
    </row>
    <row r="58" spans="1:12" x14ac:dyDescent="0.25">
      <c r="A58" s="6" t="s">
        <v>79</v>
      </c>
      <c r="B58" s="8">
        <v>34</v>
      </c>
      <c r="C58" s="8">
        <v>33</v>
      </c>
      <c r="D58" s="8">
        <v>17</v>
      </c>
      <c r="E58" s="8">
        <v>21</v>
      </c>
      <c r="G58" s="8">
        <f t="shared" si="6"/>
        <v>-16</v>
      </c>
      <c r="H58" s="14">
        <f t="shared" si="7"/>
        <v>-0.48484848484848486</v>
      </c>
      <c r="I58" s="8">
        <f t="shared" si="8"/>
        <v>4</v>
      </c>
      <c r="J58" s="14">
        <f t="shared" si="9"/>
        <v>0.23529411764705882</v>
      </c>
      <c r="K58" s="8">
        <f t="shared" si="10"/>
        <v>-12</v>
      </c>
      <c r="L58" s="14">
        <f t="shared" si="11"/>
        <v>-0.36363636363636365</v>
      </c>
    </row>
    <row r="59" spans="1:12" x14ac:dyDescent="0.25">
      <c r="A59" s="6" t="s">
        <v>80</v>
      </c>
      <c r="B59" s="8">
        <v>5</v>
      </c>
      <c r="C59" s="8">
        <v>15</v>
      </c>
      <c r="D59" s="8">
        <v>12</v>
      </c>
      <c r="E59" s="8">
        <v>13</v>
      </c>
      <c r="G59" s="8">
        <f t="shared" si="6"/>
        <v>-3</v>
      </c>
      <c r="H59" s="14">
        <f t="shared" si="7"/>
        <v>-0.2</v>
      </c>
      <c r="I59" s="8">
        <f t="shared" si="8"/>
        <v>1</v>
      </c>
      <c r="J59" s="14">
        <f t="shared" si="9"/>
        <v>8.3333333333333329E-2</v>
      </c>
      <c r="K59" s="8">
        <f t="shared" si="10"/>
        <v>-2</v>
      </c>
      <c r="L59" s="14">
        <f t="shared" si="11"/>
        <v>-0.13333333333333333</v>
      </c>
    </row>
    <row r="60" spans="1:12" s="2" customFormat="1" x14ac:dyDescent="0.25">
      <c r="A60" s="22" t="s">
        <v>85</v>
      </c>
      <c r="B60" s="20">
        <f>SUM(B3:B59)</f>
        <v>123476</v>
      </c>
      <c r="C60" s="23">
        <f>SUM(C3:C59)</f>
        <v>115368</v>
      </c>
      <c r="D60" s="23">
        <f>SUM(D3:D59)</f>
        <v>93780</v>
      </c>
      <c r="E60" s="23">
        <f>SUM(E3:E59)</f>
        <v>64559</v>
      </c>
      <c r="F60" s="25"/>
      <c r="G60" s="23">
        <f t="shared" si="6"/>
        <v>-21588</v>
      </c>
      <c r="H60" s="21">
        <f t="shared" si="7"/>
        <v>-0.18712294570418139</v>
      </c>
      <c r="I60" s="23">
        <f t="shared" si="8"/>
        <v>-29221</v>
      </c>
      <c r="J60" s="21">
        <f t="shared" si="9"/>
        <v>-0.31159095756024741</v>
      </c>
      <c r="K60" s="23">
        <f t="shared" si="10"/>
        <v>-50809</v>
      </c>
      <c r="L60" s="21">
        <f t="shared" si="11"/>
        <v>-0.44040808543096871</v>
      </c>
    </row>
    <row r="61" spans="1:12" x14ac:dyDescent="0.25">
      <c r="A61" s="2"/>
      <c r="B61" s="3"/>
      <c r="C61" s="3"/>
      <c r="D61" s="3"/>
      <c r="E61" s="3"/>
      <c r="G61" s="9"/>
      <c r="H61" s="10"/>
      <c r="I61" s="9"/>
      <c r="J61" s="10"/>
      <c r="K61" s="12"/>
      <c r="L61" s="13"/>
    </row>
    <row r="120" spans="1:5" x14ac:dyDescent="0.25">
      <c r="A120" s="2"/>
      <c r="B120" s="3"/>
      <c r="C120" s="3"/>
      <c r="D120" s="3"/>
      <c r="E120" s="3"/>
    </row>
    <row r="179" spans="1:5" x14ac:dyDescent="0.25">
      <c r="A179" s="2"/>
      <c r="B179" s="3"/>
      <c r="C179" s="3"/>
      <c r="D179" s="3"/>
      <c r="E179" s="3"/>
    </row>
    <row r="238" spans="1:5" x14ac:dyDescent="0.25">
      <c r="A238" s="2"/>
      <c r="B238" s="3"/>
      <c r="C238" s="3"/>
      <c r="D238" s="3"/>
      <c r="E238" s="3"/>
    </row>
    <row r="297" spans="1:5" x14ac:dyDescent="0.25">
      <c r="A297" s="2"/>
      <c r="B297" s="3"/>
      <c r="C297" s="3"/>
      <c r="D297" s="3"/>
      <c r="E297" s="3"/>
    </row>
  </sheetData>
  <autoFilter ref="A2:L2" xr:uid="{44DEA2F5-7997-4B35-A8C1-527C166D70F2}"/>
  <mergeCells count="3">
    <mergeCell ref="G1:H1"/>
    <mergeCell ref="I1:J1"/>
    <mergeCell ref="K1:L1"/>
  </mergeCells>
  <conditionalFormatting sqref="H3:H59">
    <cfRule type="cellIs" dxfId="666" priority="124" operator="lessThan">
      <formula>-0.2</formula>
    </cfRule>
    <cfRule type="cellIs" dxfId="665" priority="125" operator="between">
      <formula>-0.1</formula>
      <formula>-0.1999</formula>
    </cfRule>
  </conditionalFormatting>
  <conditionalFormatting sqref="H3:H59">
    <cfRule type="cellIs" dxfId="664" priority="121" operator="greaterThan">
      <formula>0.2</formula>
    </cfRule>
    <cfRule type="cellIs" dxfId="663" priority="122" operator="between">
      <formula>0.1</formula>
      <formula>0.1999</formula>
    </cfRule>
    <cfRule type="cellIs" dxfId="662" priority="123" operator="greaterThan">
      <formula>0</formula>
    </cfRule>
    <cfRule type="cellIs" dxfId="661" priority="126" operator="lessThan">
      <formula>0</formula>
    </cfRule>
  </conditionalFormatting>
  <conditionalFormatting sqref="J3:J59">
    <cfRule type="cellIs" dxfId="660" priority="118" operator="lessThan">
      <formula>-0.2</formula>
    </cfRule>
    <cfRule type="cellIs" dxfId="659" priority="119" operator="between">
      <formula>-0.1</formula>
      <formula>-0.1999</formula>
    </cfRule>
  </conditionalFormatting>
  <conditionalFormatting sqref="J3:J59">
    <cfRule type="cellIs" dxfId="658" priority="115" operator="greaterThan">
      <formula>0.2</formula>
    </cfRule>
    <cfRule type="cellIs" dxfId="657" priority="116" operator="between">
      <formula>0.1</formula>
      <formula>0.1999</formula>
    </cfRule>
    <cfRule type="cellIs" dxfId="656" priority="117" operator="greaterThan">
      <formula>0</formula>
    </cfRule>
    <cfRule type="cellIs" dxfId="655" priority="120" operator="lessThan">
      <formula>0</formula>
    </cfRule>
  </conditionalFormatting>
  <conditionalFormatting sqref="L3:L59">
    <cfRule type="cellIs" dxfId="654" priority="112" operator="lessThan">
      <formula>-0.2</formula>
    </cfRule>
    <cfRule type="cellIs" dxfId="653" priority="113" operator="between">
      <formula>-0.1</formula>
      <formula>-0.1999</formula>
    </cfRule>
  </conditionalFormatting>
  <conditionalFormatting sqref="L3:L59">
    <cfRule type="cellIs" dxfId="652" priority="109" operator="greaterThan">
      <formula>0.2</formula>
    </cfRule>
    <cfRule type="cellIs" dxfId="651" priority="110" operator="between">
      <formula>0.1</formula>
      <formula>0.1999</formula>
    </cfRule>
    <cfRule type="cellIs" dxfId="650" priority="111" operator="greaterThan">
      <formula>0</formula>
    </cfRule>
    <cfRule type="cellIs" dxfId="649" priority="114" operator="lessThan">
      <formula>0</formula>
    </cfRule>
  </conditionalFormatting>
  <conditionalFormatting sqref="H60">
    <cfRule type="cellIs" dxfId="648" priority="16" operator="lessThan">
      <formula>-0.2</formula>
    </cfRule>
    <cfRule type="cellIs" dxfId="647" priority="17" operator="between">
      <formula>-0.1</formula>
      <formula>-0.1999</formula>
    </cfRule>
  </conditionalFormatting>
  <conditionalFormatting sqref="H60">
    <cfRule type="cellIs" dxfId="646" priority="13" operator="greaterThan">
      <formula>0.2</formula>
    </cfRule>
    <cfRule type="cellIs" dxfId="645" priority="14" operator="between">
      <formula>0.1</formula>
      <formula>0.1999</formula>
    </cfRule>
    <cfRule type="cellIs" dxfId="644" priority="15" operator="greaterThan">
      <formula>0</formula>
    </cfRule>
    <cfRule type="cellIs" dxfId="643" priority="18" operator="lessThan">
      <formula>0</formula>
    </cfRule>
  </conditionalFormatting>
  <conditionalFormatting sqref="J60">
    <cfRule type="cellIs" dxfId="642" priority="10" operator="lessThan">
      <formula>-0.2</formula>
    </cfRule>
    <cfRule type="cellIs" dxfId="641" priority="11" operator="between">
      <formula>-0.1</formula>
      <formula>-0.1999</formula>
    </cfRule>
  </conditionalFormatting>
  <conditionalFormatting sqref="J60">
    <cfRule type="cellIs" dxfId="640" priority="7" operator="greaterThan">
      <formula>0.2</formula>
    </cfRule>
    <cfRule type="cellIs" dxfId="639" priority="8" operator="between">
      <formula>0.1</formula>
      <formula>0.1999</formula>
    </cfRule>
    <cfRule type="cellIs" dxfId="638" priority="9" operator="greaterThan">
      <formula>0</formula>
    </cfRule>
    <cfRule type="cellIs" dxfId="637" priority="12" operator="lessThan">
      <formula>0</formula>
    </cfRule>
  </conditionalFormatting>
  <conditionalFormatting sqref="L60">
    <cfRule type="cellIs" dxfId="636" priority="4" operator="lessThan">
      <formula>-0.2</formula>
    </cfRule>
    <cfRule type="cellIs" dxfId="635" priority="5" operator="between">
      <formula>-0.1</formula>
      <formula>-0.1999</formula>
    </cfRule>
  </conditionalFormatting>
  <conditionalFormatting sqref="L60">
    <cfRule type="cellIs" dxfId="634" priority="1" operator="greaterThan">
      <formula>0.2</formula>
    </cfRule>
    <cfRule type="cellIs" dxfId="633" priority="2" operator="between">
      <formula>0.1</formula>
      <formula>0.1999</formula>
    </cfRule>
    <cfRule type="cellIs" dxfId="632" priority="3" operator="greaterThan">
      <formula>0</formula>
    </cfRule>
    <cfRule type="cellIs" dxfId="631" priority="6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15F3-664D-4A8A-B1A4-40249CD65886}">
  <sheetPr>
    <tabColor theme="0" tint="-0.34998626667073579"/>
  </sheetPr>
  <dimension ref="A1:L60"/>
  <sheetViews>
    <sheetView workbookViewId="0">
      <pane xSplit="1" ySplit="2" topLeftCell="B3" activePane="bottomRight" state="frozenSplit"/>
      <selection pane="topRight" activeCell="D1" sqref="D1"/>
      <selection pane="bottomLeft" activeCell="A10" sqref="A10"/>
      <selection pane="bottomRight" activeCell="D10" sqref="D10"/>
    </sheetView>
  </sheetViews>
  <sheetFormatPr defaultRowHeight="15" x14ac:dyDescent="0.25"/>
  <cols>
    <col min="1" max="1" width="23.7109375" style="2" bestFit="1" customWidth="1"/>
    <col min="2" max="7" width="9.140625" style="2"/>
    <col min="8" max="8" width="9.7109375" style="2" customWidth="1"/>
    <col min="9" max="9" width="9.140625" style="2"/>
    <col min="10" max="10" width="9.7109375" style="2" customWidth="1"/>
    <col min="11" max="11" width="9.140625" style="2"/>
    <col min="12" max="12" width="10.28515625" style="2" customWidth="1"/>
    <col min="13" max="16384" width="9.140625" style="2"/>
  </cols>
  <sheetData>
    <row r="1" spans="1:12" ht="30" customHeight="1" thickBot="1" x14ac:dyDescent="0.3">
      <c r="A1" s="6"/>
      <c r="B1" s="6"/>
      <c r="C1" s="6"/>
      <c r="D1" s="6"/>
      <c r="E1" s="6"/>
      <c r="G1" s="83" t="s">
        <v>89</v>
      </c>
      <c r="H1" s="83"/>
      <c r="I1" s="83" t="s">
        <v>86</v>
      </c>
      <c r="J1" s="83"/>
      <c r="K1" s="84" t="s">
        <v>90</v>
      </c>
      <c r="L1" s="84"/>
    </row>
    <row r="2" spans="1:12" ht="15.75" thickBot="1" x14ac:dyDescent="0.3">
      <c r="A2" s="69" t="s">
        <v>93</v>
      </c>
      <c r="B2" s="31">
        <v>2017</v>
      </c>
      <c r="C2" s="32">
        <v>2018</v>
      </c>
      <c r="D2" s="32">
        <v>2019</v>
      </c>
      <c r="E2" s="33">
        <v>2020</v>
      </c>
      <c r="G2" s="34" t="s">
        <v>87</v>
      </c>
      <c r="H2" s="34" t="s">
        <v>88</v>
      </c>
      <c r="I2" s="34" t="s">
        <v>87</v>
      </c>
      <c r="J2" s="34" t="s">
        <v>88</v>
      </c>
      <c r="K2" s="34" t="s">
        <v>87</v>
      </c>
      <c r="L2" s="34" t="s">
        <v>88</v>
      </c>
    </row>
    <row r="3" spans="1:12" customFormat="1" x14ac:dyDescent="0.25">
      <c r="A3" s="15" t="s">
        <v>24</v>
      </c>
      <c r="B3" s="49">
        <v>5340</v>
      </c>
      <c r="C3" s="49">
        <v>4769</v>
      </c>
      <c r="D3" s="49">
        <v>4032</v>
      </c>
      <c r="E3" s="8">
        <v>2690</v>
      </c>
      <c r="G3" s="8">
        <f t="shared" ref="G3:G34" si="0">D3-C3</f>
        <v>-737</v>
      </c>
      <c r="H3" s="14">
        <f t="shared" ref="H3:H34" si="1">IF(C3&gt;0, G3/C3, 0)</f>
        <v>-0.15453973579366745</v>
      </c>
      <c r="I3" s="8">
        <f t="shared" ref="I3:I34" si="2">E3-D3</f>
        <v>-1342</v>
      </c>
      <c r="J3" s="14">
        <f t="shared" ref="J3:J34" si="3">IF(D3&gt;0, I3/D3, 0)</f>
        <v>-0.33283730158730157</v>
      </c>
      <c r="K3" s="8">
        <f t="shared" ref="K3:K34" si="4">E3-C3</f>
        <v>-2079</v>
      </c>
      <c r="L3" s="14">
        <f t="shared" ref="L3:L34" si="5">IF(C3&gt;0, K3/C3, 0)</f>
        <v>-0.43594044873139021</v>
      </c>
    </row>
    <row r="4" spans="1:12" customFormat="1" x14ac:dyDescent="0.25">
      <c r="A4" s="6" t="s">
        <v>25</v>
      </c>
      <c r="B4" s="8">
        <v>1107</v>
      </c>
      <c r="C4" s="8">
        <v>402</v>
      </c>
      <c r="D4" s="8">
        <v>212</v>
      </c>
      <c r="E4" s="8">
        <v>155</v>
      </c>
      <c r="G4" s="8">
        <f t="shared" si="0"/>
        <v>-190</v>
      </c>
      <c r="H4" s="14">
        <f t="shared" si="1"/>
        <v>-0.47263681592039802</v>
      </c>
      <c r="I4" s="8">
        <f t="shared" si="2"/>
        <v>-57</v>
      </c>
      <c r="J4" s="14">
        <f t="shared" si="3"/>
        <v>-0.26886792452830188</v>
      </c>
      <c r="K4" s="8">
        <f t="shared" si="4"/>
        <v>-247</v>
      </c>
      <c r="L4" s="14">
        <f t="shared" si="5"/>
        <v>-0.61442786069651745</v>
      </c>
    </row>
    <row r="5" spans="1:12" customFormat="1" x14ac:dyDescent="0.25">
      <c r="A5" s="6" t="s">
        <v>26</v>
      </c>
      <c r="B5" s="8">
        <v>2851</v>
      </c>
      <c r="C5" s="8">
        <v>2611</v>
      </c>
      <c r="D5" s="8">
        <v>2102</v>
      </c>
      <c r="E5" s="8">
        <v>1169</v>
      </c>
      <c r="G5" s="8">
        <f t="shared" si="0"/>
        <v>-509</v>
      </c>
      <c r="H5" s="14">
        <f t="shared" si="1"/>
        <v>-0.19494446572194563</v>
      </c>
      <c r="I5" s="8">
        <f t="shared" si="2"/>
        <v>-933</v>
      </c>
      <c r="J5" s="14">
        <f t="shared" si="3"/>
        <v>-0.44386298763082777</v>
      </c>
      <c r="K5" s="8">
        <f t="shared" si="4"/>
        <v>-1442</v>
      </c>
      <c r="L5" s="14">
        <f t="shared" si="5"/>
        <v>-0.55227882037533516</v>
      </c>
    </row>
    <row r="6" spans="1:12" customFormat="1" x14ac:dyDescent="0.25">
      <c r="A6" s="6" t="s">
        <v>27</v>
      </c>
      <c r="B6" s="8">
        <v>2583</v>
      </c>
      <c r="C6" s="8">
        <v>2417</v>
      </c>
      <c r="D6" s="8">
        <v>1899</v>
      </c>
      <c r="E6" s="8">
        <v>1363</v>
      </c>
      <c r="G6" s="8">
        <f t="shared" si="0"/>
        <v>-518</v>
      </c>
      <c r="H6" s="14">
        <f t="shared" si="1"/>
        <v>-0.21431526685974348</v>
      </c>
      <c r="I6" s="8">
        <f t="shared" si="2"/>
        <v>-536</v>
      </c>
      <c r="J6" s="14">
        <f t="shared" si="3"/>
        <v>-0.28225381779884151</v>
      </c>
      <c r="K6" s="8">
        <f t="shared" si="4"/>
        <v>-1054</v>
      </c>
      <c r="L6" s="14">
        <f t="shared" si="5"/>
        <v>-0.43607778237484485</v>
      </c>
    </row>
    <row r="7" spans="1:12" customFormat="1" x14ac:dyDescent="0.25">
      <c r="A7" s="6" t="s">
        <v>28</v>
      </c>
      <c r="B7" s="8">
        <v>50713</v>
      </c>
      <c r="C7" s="8">
        <v>47318</v>
      </c>
      <c r="D7" s="8">
        <v>39101</v>
      </c>
      <c r="E7" s="8">
        <v>21304</v>
      </c>
      <c r="G7" s="8">
        <f t="shared" si="0"/>
        <v>-8217</v>
      </c>
      <c r="H7" s="14">
        <f t="shared" si="1"/>
        <v>-0.17365484593600744</v>
      </c>
      <c r="I7" s="8">
        <f t="shared" si="2"/>
        <v>-17797</v>
      </c>
      <c r="J7" s="14">
        <f t="shared" si="3"/>
        <v>-0.45515459962660804</v>
      </c>
      <c r="K7" s="8">
        <f t="shared" si="4"/>
        <v>-26014</v>
      </c>
      <c r="L7" s="14">
        <f t="shared" si="5"/>
        <v>-0.54976964368739167</v>
      </c>
    </row>
    <row r="8" spans="1:12" customFormat="1" x14ac:dyDescent="0.25">
      <c r="A8" s="6" t="s">
        <v>29</v>
      </c>
      <c r="B8" s="8">
        <v>1374</v>
      </c>
      <c r="C8" s="8">
        <v>1295</v>
      </c>
      <c r="D8" s="8">
        <v>1067</v>
      </c>
      <c r="E8" s="8">
        <v>430</v>
      </c>
      <c r="G8" s="8">
        <f t="shared" si="0"/>
        <v>-228</v>
      </c>
      <c r="H8" s="14">
        <f t="shared" si="1"/>
        <v>-0.17606177606177606</v>
      </c>
      <c r="I8" s="8">
        <f t="shared" si="2"/>
        <v>-637</v>
      </c>
      <c r="J8" s="14">
        <f t="shared" si="3"/>
        <v>-0.59700093720712277</v>
      </c>
      <c r="K8" s="8">
        <f t="shared" si="4"/>
        <v>-865</v>
      </c>
      <c r="L8" s="14">
        <f t="shared" si="5"/>
        <v>-0.66795366795366795</v>
      </c>
    </row>
    <row r="9" spans="1:12" customFormat="1" x14ac:dyDescent="0.25">
      <c r="A9" s="6" t="s">
        <v>30</v>
      </c>
      <c r="B9" s="8">
        <v>3761</v>
      </c>
      <c r="C9" s="8">
        <v>3326</v>
      </c>
      <c r="D9" s="8">
        <v>2898</v>
      </c>
      <c r="E9" s="8">
        <v>1936</v>
      </c>
      <c r="G9" s="8">
        <f t="shared" si="0"/>
        <v>-428</v>
      </c>
      <c r="H9" s="14">
        <f t="shared" si="1"/>
        <v>-0.12868310282621767</v>
      </c>
      <c r="I9" s="8">
        <f t="shared" si="2"/>
        <v>-962</v>
      </c>
      <c r="J9" s="14">
        <f t="shared" si="3"/>
        <v>-0.33195307108350586</v>
      </c>
      <c r="K9" s="8">
        <f t="shared" si="4"/>
        <v>-1390</v>
      </c>
      <c r="L9" s="14">
        <f t="shared" si="5"/>
        <v>-0.41791942273000604</v>
      </c>
    </row>
    <row r="10" spans="1:12" customFormat="1" x14ac:dyDescent="0.25">
      <c r="A10" s="6" t="s">
        <v>31</v>
      </c>
      <c r="B10" s="8">
        <v>723</v>
      </c>
      <c r="C10" s="8">
        <v>663</v>
      </c>
      <c r="D10" s="8">
        <v>422</v>
      </c>
      <c r="E10" s="8">
        <v>270</v>
      </c>
      <c r="G10" s="8">
        <f t="shared" si="0"/>
        <v>-241</v>
      </c>
      <c r="H10" s="14">
        <f t="shared" si="1"/>
        <v>-0.36349924585218701</v>
      </c>
      <c r="I10" s="8">
        <f t="shared" si="2"/>
        <v>-152</v>
      </c>
      <c r="J10" s="14">
        <f t="shared" si="3"/>
        <v>-0.36018957345971564</v>
      </c>
      <c r="K10" s="8">
        <f t="shared" si="4"/>
        <v>-393</v>
      </c>
      <c r="L10" s="14">
        <f t="shared" si="5"/>
        <v>-0.59276018099547512</v>
      </c>
    </row>
    <row r="11" spans="1:12" customFormat="1" x14ac:dyDescent="0.25">
      <c r="A11" s="6" t="s">
        <v>32</v>
      </c>
      <c r="B11" s="8">
        <v>30557</v>
      </c>
      <c r="C11" s="8">
        <v>25937</v>
      </c>
      <c r="D11" s="8">
        <v>20878</v>
      </c>
      <c r="E11" s="8">
        <v>13688</v>
      </c>
      <c r="G11" s="8">
        <f t="shared" si="0"/>
        <v>-5059</v>
      </c>
      <c r="H11" s="14">
        <f t="shared" si="1"/>
        <v>-0.19504954312372286</v>
      </c>
      <c r="I11" s="8">
        <f t="shared" si="2"/>
        <v>-7190</v>
      </c>
      <c r="J11" s="14">
        <f t="shared" si="3"/>
        <v>-0.34438164575150876</v>
      </c>
      <c r="K11" s="8">
        <f t="shared" si="4"/>
        <v>-12249</v>
      </c>
      <c r="L11" s="14">
        <f t="shared" si="5"/>
        <v>-0.47225970621120406</v>
      </c>
    </row>
    <row r="12" spans="1:12" customFormat="1" x14ac:dyDescent="0.25">
      <c r="A12" s="6" t="s">
        <v>33</v>
      </c>
      <c r="B12" s="8">
        <v>9175</v>
      </c>
      <c r="C12" s="8">
        <v>8185</v>
      </c>
      <c r="D12" s="8">
        <v>6553</v>
      </c>
      <c r="E12" s="8">
        <v>3822</v>
      </c>
      <c r="G12" s="8">
        <f t="shared" si="0"/>
        <v>-1632</v>
      </c>
      <c r="H12" s="14">
        <f t="shared" si="1"/>
        <v>-0.19938912645082468</v>
      </c>
      <c r="I12" s="8">
        <f t="shared" si="2"/>
        <v>-2731</v>
      </c>
      <c r="J12" s="14">
        <f t="shared" si="3"/>
        <v>-0.4167556844193499</v>
      </c>
      <c r="K12" s="8">
        <f t="shared" si="4"/>
        <v>-4363</v>
      </c>
      <c r="L12" s="14">
        <f t="shared" si="5"/>
        <v>-0.53304825901038488</v>
      </c>
    </row>
    <row r="13" spans="1:12" customFormat="1" x14ac:dyDescent="0.25">
      <c r="A13" s="6" t="s">
        <v>34</v>
      </c>
      <c r="B13" s="8">
        <v>1024</v>
      </c>
      <c r="C13" s="8">
        <v>1029</v>
      </c>
      <c r="D13" s="8">
        <v>706</v>
      </c>
      <c r="E13" s="8">
        <v>624</v>
      </c>
      <c r="G13" s="8">
        <f t="shared" si="0"/>
        <v>-323</v>
      </c>
      <c r="H13" s="14">
        <f t="shared" si="1"/>
        <v>-0.31389698736637511</v>
      </c>
      <c r="I13" s="8">
        <f t="shared" si="2"/>
        <v>-82</v>
      </c>
      <c r="J13" s="14">
        <f t="shared" si="3"/>
        <v>-0.11614730878186968</v>
      </c>
      <c r="K13" s="8">
        <f t="shared" si="4"/>
        <v>-405</v>
      </c>
      <c r="L13" s="14">
        <f t="shared" si="5"/>
        <v>-0.39358600583090381</v>
      </c>
    </row>
    <row r="14" spans="1:12" customFormat="1" x14ac:dyDescent="0.25">
      <c r="A14" s="6" t="s">
        <v>35</v>
      </c>
      <c r="B14" s="8">
        <v>1243</v>
      </c>
      <c r="C14" s="8">
        <v>1096</v>
      </c>
      <c r="D14" s="8">
        <v>979</v>
      </c>
      <c r="E14" s="8">
        <v>195</v>
      </c>
      <c r="G14" s="8">
        <f t="shared" si="0"/>
        <v>-117</v>
      </c>
      <c r="H14" s="14">
        <f t="shared" si="1"/>
        <v>-0.10675182481751824</v>
      </c>
      <c r="I14" s="8">
        <f t="shared" si="2"/>
        <v>-784</v>
      </c>
      <c r="J14" s="14">
        <f t="shared" si="3"/>
        <v>-0.80081716036772221</v>
      </c>
      <c r="K14" s="8">
        <f t="shared" si="4"/>
        <v>-901</v>
      </c>
      <c r="L14" s="14">
        <f t="shared" si="5"/>
        <v>-0.8220802919708029</v>
      </c>
    </row>
    <row r="15" spans="1:12" customFormat="1" x14ac:dyDescent="0.25">
      <c r="A15" s="6" t="s">
        <v>36</v>
      </c>
      <c r="B15" s="8">
        <v>11041</v>
      </c>
      <c r="C15" s="8">
        <v>9332</v>
      </c>
      <c r="D15" s="8">
        <v>8569</v>
      </c>
      <c r="E15" s="8">
        <v>5007</v>
      </c>
      <c r="G15" s="8">
        <f t="shared" si="0"/>
        <v>-763</v>
      </c>
      <c r="H15" s="14">
        <f t="shared" si="1"/>
        <v>-8.1761680240034287E-2</v>
      </c>
      <c r="I15" s="8">
        <f t="shared" si="2"/>
        <v>-3562</v>
      </c>
      <c r="J15" s="14">
        <f t="shared" si="3"/>
        <v>-0.41568444392577897</v>
      </c>
      <c r="K15" s="8">
        <f t="shared" si="4"/>
        <v>-4325</v>
      </c>
      <c r="L15" s="14">
        <f t="shared" si="5"/>
        <v>-0.46345906558079725</v>
      </c>
    </row>
    <row r="16" spans="1:12" customFormat="1" x14ac:dyDescent="0.25">
      <c r="A16" s="6" t="s">
        <v>37</v>
      </c>
      <c r="B16" s="8">
        <v>5858</v>
      </c>
      <c r="C16" s="8">
        <v>5004</v>
      </c>
      <c r="D16" s="8">
        <v>4144</v>
      </c>
      <c r="E16" s="8">
        <v>3513</v>
      </c>
      <c r="G16" s="8">
        <f t="shared" si="0"/>
        <v>-860</v>
      </c>
      <c r="H16" s="14">
        <f t="shared" si="1"/>
        <v>-0.17186250999200639</v>
      </c>
      <c r="I16" s="8">
        <f t="shared" si="2"/>
        <v>-631</v>
      </c>
      <c r="J16" s="14">
        <f t="shared" si="3"/>
        <v>-0.15226833976833976</v>
      </c>
      <c r="K16" s="8">
        <f t="shared" si="4"/>
        <v>-1491</v>
      </c>
      <c r="L16" s="14">
        <f t="shared" si="5"/>
        <v>-0.29796163069544362</v>
      </c>
    </row>
    <row r="17" spans="1:12" customFormat="1" x14ac:dyDescent="0.25">
      <c r="A17" s="6" t="s">
        <v>38</v>
      </c>
      <c r="B17" s="8">
        <v>2744</v>
      </c>
      <c r="C17" s="8">
        <v>2725</v>
      </c>
      <c r="D17" s="8">
        <v>2221</v>
      </c>
      <c r="E17" s="8">
        <v>1971</v>
      </c>
      <c r="G17" s="8">
        <f t="shared" si="0"/>
        <v>-504</v>
      </c>
      <c r="H17" s="14">
        <f t="shared" si="1"/>
        <v>-0.18495412844036696</v>
      </c>
      <c r="I17" s="8">
        <f t="shared" si="2"/>
        <v>-250</v>
      </c>
      <c r="J17" s="14">
        <f t="shared" si="3"/>
        <v>-0.11256190904997748</v>
      </c>
      <c r="K17" s="8">
        <f t="shared" si="4"/>
        <v>-754</v>
      </c>
      <c r="L17" s="14">
        <f t="shared" si="5"/>
        <v>-0.27669724770642201</v>
      </c>
    </row>
    <row r="18" spans="1:12" customFormat="1" x14ac:dyDescent="0.25">
      <c r="A18" s="6" t="s">
        <v>39</v>
      </c>
      <c r="B18" s="8">
        <v>1517</v>
      </c>
      <c r="C18" s="8">
        <v>1465</v>
      </c>
      <c r="D18" s="8">
        <v>1251</v>
      </c>
      <c r="E18" s="8">
        <v>829</v>
      </c>
      <c r="G18" s="8">
        <f t="shared" si="0"/>
        <v>-214</v>
      </c>
      <c r="H18" s="14">
        <f t="shared" si="1"/>
        <v>-0.14607508532423208</v>
      </c>
      <c r="I18" s="8">
        <f t="shared" si="2"/>
        <v>-422</v>
      </c>
      <c r="J18" s="14">
        <f t="shared" si="3"/>
        <v>-0.33733013589128696</v>
      </c>
      <c r="K18" s="8">
        <f t="shared" si="4"/>
        <v>-636</v>
      </c>
      <c r="L18" s="14">
        <f t="shared" si="5"/>
        <v>-0.43412969283276448</v>
      </c>
    </row>
    <row r="19" spans="1:12" customFormat="1" x14ac:dyDescent="0.25">
      <c r="A19" s="6" t="s">
        <v>40</v>
      </c>
      <c r="B19" s="8">
        <v>4487</v>
      </c>
      <c r="C19" s="8">
        <v>3751</v>
      </c>
      <c r="D19" s="8">
        <v>2771</v>
      </c>
      <c r="E19" s="8">
        <v>1499</v>
      </c>
      <c r="G19" s="8">
        <f t="shared" si="0"/>
        <v>-980</v>
      </c>
      <c r="H19" s="14">
        <f t="shared" si="1"/>
        <v>-0.26126366302319382</v>
      </c>
      <c r="I19" s="8">
        <f t="shared" si="2"/>
        <v>-1272</v>
      </c>
      <c r="J19" s="14">
        <f t="shared" si="3"/>
        <v>-0.45904005774088774</v>
      </c>
      <c r="K19" s="8">
        <f t="shared" si="4"/>
        <v>-2252</v>
      </c>
      <c r="L19" s="14">
        <f t="shared" si="5"/>
        <v>-0.60037323380431884</v>
      </c>
    </row>
    <row r="20" spans="1:12" customFormat="1" x14ac:dyDescent="0.25">
      <c r="A20" s="6" t="s">
        <v>41</v>
      </c>
      <c r="B20" s="8">
        <v>4718</v>
      </c>
      <c r="C20" s="8">
        <v>3693</v>
      </c>
      <c r="D20" s="8">
        <v>3041</v>
      </c>
      <c r="E20" s="8">
        <v>1714</v>
      </c>
      <c r="G20" s="8">
        <f t="shared" si="0"/>
        <v>-652</v>
      </c>
      <c r="H20" s="14">
        <f t="shared" si="1"/>
        <v>-0.17655023016517737</v>
      </c>
      <c r="I20" s="8">
        <f t="shared" si="2"/>
        <v>-1327</v>
      </c>
      <c r="J20" s="14">
        <f t="shared" si="3"/>
        <v>-0.43636961525813878</v>
      </c>
      <c r="K20" s="8">
        <f t="shared" si="4"/>
        <v>-1979</v>
      </c>
      <c r="L20" s="14">
        <f t="shared" si="5"/>
        <v>-0.5358786894124018</v>
      </c>
    </row>
    <row r="21" spans="1:12" customFormat="1" x14ac:dyDescent="0.25">
      <c r="A21" s="6" t="s">
        <v>42</v>
      </c>
      <c r="B21" s="8">
        <v>1341</v>
      </c>
      <c r="C21" s="8">
        <v>1319</v>
      </c>
      <c r="D21" s="8">
        <v>1119</v>
      </c>
      <c r="E21" s="8">
        <v>958</v>
      </c>
      <c r="G21" s="8">
        <f t="shared" si="0"/>
        <v>-200</v>
      </c>
      <c r="H21" s="14">
        <f t="shared" si="1"/>
        <v>-0.15163002274450341</v>
      </c>
      <c r="I21" s="8">
        <f t="shared" si="2"/>
        <v>-161</v>
      </c>
      <c r="J21" s="14">
        <f t="shared" si="3"/>
        <v>-0.14387846291331546</v>
      </c>
      <c r="K21" s="8">
        <f t="shared" si="4"/>
        <v>-361</v>
      </c>
      <c r="L21" s="14">
        <f t="shared" si="5"/>
        <v>-0.27369219105382864</v>
      </c>
    </row>
    <row r="22" spans="1:12" customFormat="1" x14ac:dyDescent="0.25">
      <c r="A22" s="6" t="s">
        <v>43</v>
      </c>
      <c r="B22" s="8">
        <v>5379</v>
      </c>
      <c r="C22" s="8">
        <v>4904</v>
      </c>
      <c r="D22" s="8">
        <v>3913</v>
      </c>
      <c r="E22" s="8">
        <v>2108</v>
      </c>
      <c r="G22" s="8">
        <f t="shared" si="0"/>
        <v>-991</v>
      </c>
      <c r="H22" s="14">
        <f t="shared" si="1"/>
        <v>-0.2020799347471452</v>
      </c>
      <c r="I22" s="8">
        <f t="shared" si="2"/>
        <v>-1805</v>
      </c>
      <c r="J22" s="14">
        <f t="shared" si="3"/>
        <v>-0.46128290314336828</v>
      </c>
      <c r="K22" s="8">
        <f t="shared" si="4"/>
        <v>-2796</v>
      </c>
      <c r="L22" s="14">
        <f t="shared" si="5"/>
        <v>-0.57014681892332786</v>
      </c>
    </row>
    <row r="23" spans="1:12" customFormat="1" x14ac:dyDescent="0.25">
      <c r="A23" s="6" t="s">
        <v>44</v>
      </c>
      <c r="B23" s="8">
        <v>2430</v>
      </c>
      <c r="C23" s="8">
        <v>2402</v>
      </c>
      <c r="D23" s="8">
        <v>2564</v>
      </c>
      <c r="E23" s="8">
        <v>1943</v>
      </c>
      <c r="G23" s="8">
        <f t="shared" si="0"/>
        <v>162</v>
      </c>
      <c r="H23" s="14">
        <f t="shared" si="1"/>
        <v>6.744379683597003E-2</v>
      </c>
      <c r="I23" s="8">
        <f t="shared" si="2"/>
        <v>-621</v>
      </c>
      <c r="J23" s="14">
        <f t="shared" si="3"/>
        <v>-0.24219968798751951</v>
      </c>
      <c r="K23" s="8">
        <f t="shared" si="4"/>
        <v>-459</v>
      </c>
      <c r="L23" s="14">
        <f t="shared" si="5"/>
        <v>-0.19109075770191508</v>
      </c>
    </row>
    <row r="24" spans="1:12" customFormat="1" x14ac:dyDescent="0.25">
      <c r="A24" s="6" t="s">
        <v>45</v>
      </c>
      <c r="B24" s="8">
        <v>7011</v>
      </c>
      <c r="C24" s="8">
        <v>6072</v>
      </c>
      <c r="D24" s="8">
        <v>5245</v>
      </c>
      <c r="E24" s="8">
        <v>3688</v>
      </c>
      <c r="G24" s="8">
        <f t="shared" si="0"/>
        <v>-827</v>
      </c>
      <c r="H24" s="14">
        <f t="shared" si="1"/>
        <v>-0.13619894598155469</v>
      </c>
      <c r="I24" s="8">
        <f t="shared" si="2"/>
        <v>-1557</v>
      </c>
      <c r="J24" s="14">
        <f t="shared" si="3"/>
        <v>-0.29685414680648237</v>
      </c>
      <c r="K24" s="8">
        <f t="shared" si="4"/>
        <v>-2384</v>
      </c>
      <c r="L24" s="14">
        <f t="shared" si="5"/>
        <v>-0.39262187088274042</v>
      </c>
    </row>
    <row r="25" spans="1:12" customFormat="1" x14ac:dyDescent="0.25">
      <c r="A25" s="6" t="s">
        <v>46</v>
      </c>
      <c r="B25" s="8">
        <v>6768</v>
      </c>
      <c r="C25" s="8">
        <v>6127</v>
      </c>
      <c r="D25" s="8">
        <v>5461</v>
      </c>
      <c r="E25" s="8">
        <v>3559</v>
      </c>
      <c r="G25" s="8">
        <f t="shared" si="0"/>
        <v>-666</v>
      </c>
      <c r="H25" s="14">
        <f t="shared" si="1"/>
        <v>-0.10869920026113922</v>
      </c>
      <c r="I25" s="8">
        <f t="shared" si="2"/>
        <v>-1902</v>
      </c>
      <c r="J25" s="14">
        <f t="shared" si="3"/>
        <v>-0.34828785936641643</v>
      </c>
      <c r="K25" s="8">
        <f t="shared" si="4"/>
        <v>-2568</v>
      </c>
      <c r="L25" s="14">
        <f t="shared" si="5"/>
        <v>-0.41912844785376202</v>
      </c>
    </row>
    <row r="26" spans="1:12" customFormat="1" x14ac:dyDescent="0.25">
      <c r="A26" s="6" t="s">
        <v>47</v>
      </c>
      <c r="B26" s="8">
        <v>2505</v>
      </c>
      <c r="C26" s="8">
        <v>2048</v>
      </c>
      <c r="D26" s="8">
        <v>1737</v>
      </c>
      <c r="E26" s="8">
        <v>1266</v>
      </c>
      <c r="G26" s="8">
        <f t="shared" si="0"/>
        <v>-311</v>
      </c>
      <c r="H26" s="14">
        <f t="shared" si="1"/>
        <v>-0.15185546875</v>
      </c>
      <c r="I26" s="8">
        <f t="shared" si="2"/>
        <v>-471</v>
      </c>
      <c r="J26" s="14">
        <f t="shared" si="3"/>
        <v>-0.27115716753022451</v>
      </c>
      <c r="K26" s="8">
        <f t="shared" si="4"/>
        <v>-782</v>
      </c>
      <c r="L26" s="14">
        <f t="shared" si="5"/>
        <v>-0.3818359375</v>
      </c>
    </row>
    <row r="27" spans="1:12" customFormat="1" x14ac:dyDescent="0.25">
      <c r="A27" s="6" t="s">
        <v>48</v>
      </c>
      <c r="B27" s="8">
        <v>3276</v>
      </c>
      <c r="C27" s="8">
        <v>2835</v>
      </c>
      <c r="D27" s="8">
        <v>2244</v>
      </c>
      <c r="E27" s="8">
        <v>1411</v>
      </c>
      <c r="G27" s="8">
        <f t="shared" si="0"/>
        <v>-591</v>
      </c>
      <c r="H27" s="14">
        <f t="shared" si="1"/>
        <v>-0.20846560846560847</v>
      </c>
      <c r="I27" s="8">
        <f t="shared" si="2"/>
        <v>-833</v>
      </c>
      <c r="J27" s="14">
        <f t="shared" si="3"/>
        <v>-0.37121212121212122</v>
      </c>
      <c r="K27" s="8">
        <f t="shared" si="4"/>
        <v>-1424</v>
      </c>
      <c r="L27" s="14">
        <f t="shared" si="5"/>
        <v>-0.50229276895943564</v>
      </c>
    </row>
    <row r="28" spans="1:12" customFormat="1" x14ac:dyDescent="0.25">
      <c r="A28" s="6" t="s">
        <v>49</v>
      </c>
      <c r="B28" s="8">
        <v>383</v>
      </c>
      <c r="C28" s="8">
        <v>357</v>
      </c>
      <c r="D28" s="8">
        <v>305</v>
      </c>
      <c r="E28" s="8">
        <v>344</v>
      </c>
      <c r="G28" s="8">
        <f t="shared" si="0"/>
        <v>-52</v>
      </c>
      <c r="H28" s="14">
        <f t="shared" si="1"/>
        <v>-0.14565826330532214</v>
      </c>
      <c r="I28" s="8">
        <f t="shared" si="2"/>
        <v>39</v>
      </c>
      <c r="J28" s="14">
        <f t="shared" si="3"/>
        <v>0.12786885245901639</v>
      </c>
      <c r="K28" s="8">
        <f t="shared" si="4"/>
        <v>-13</v>
      </c>
      <c r="L28" s="14">
        <f t="shared" si="5"/>
        <v>-3.6414565826330535E-2</v>
      </c>
    </row>
    <row r="29" spans="1:12" customFormat="1" x14ac:dyDescent="0.25">
      <c r="A29" s="6" t="s">
        <v>50</v>
      </c>
      <c r="B29" s="8">
        <v>993</v>
      </c>
      <c r="C29" s="8">
        <v>788</v>
      </c>
      <c r="D29" s="8">
        <v>723</v>
      </c>
      <c r="E29" s="8">
        <v>605</v>
      </c>
      <c r="G29" s="8">
        <f t="shared" si="0"/>
        <v>-65</v>
      </c>
      <c r="H29" s="14">
        <f t="shared" si="1"/>
        <v>-8.2487309644670048E-2</v>
      </c>
      <c r="I29" s="8">
        <f t="shared" si="2"/>
        <v>-118</v>
      </c>
      <c r="J29" s="14">
        <f t="shared" si="3"/>
        <v>-0.16320885200553251</v>
      </c>
      <c r="K29" s="8">
        <f t="shared" si="4"/>
        <v>-183</v>
      </c>
      <c r="L29" s="14">
        <f t="shared" si="5"/>
        <v>-0.23223350253807107</v>
      </c>
    </row>
    <row r="30" spans="1:12" customFormat="1" x14ac:dyDescent="0.25">
      <c r="A30" s="6" t="s">
        <v>51</v>
      </c>
      <c r="B30" s="8">
        <v>1010</v>
      </c>
      <c r="C30" s="8">
        <v>869</v>
      </c>
      <c r="D30" s="8">
        <v>663</v>
      </c>
      <c r="E30" s="8">
        <v>438</v>
      </c>
      <c r="G30" s="8">
        <f t="shared" si="0"/>
        <v>-206</v>
      </c>
      <c r="H30" s="14">
        <f t="shared" si="1"/>
        <v>-0.23705408515535098</v>
      </c>
      <c r="I30" s="8">
        <f t="shared" si="2"/>
        <v>-225</v>
      </c>
      <c r="J30" s="14">
        <f t="shared" si="3"/>
        <v>-0.33936651583710409</v>
      </c>
      <c r="K30" s="8">
        <f t="shared" si="4"/>
        <v>-431</v>
      </c>
      <c r="L30" s="14">
        <f t="shared" si="5"/>
        <v>-0.49597238204833144</v>
      </c>
    </row>
    <row r="31" spans="1:12" customFormat="1" x14ac:dyDescent="0.25">
      <c r="A31" s="6" t="s">
        <v>52</v>
      </c>
      <c r="B31" s="8">
        <v>512</v>
      </c>
      <c r="C31" s="8">
        <v>514</v>
      </c>
      <c r="D31" s="8">
        <v>488</v>
      </c>
      <c r="E31" s="8">
        <v>326</v>
      </c>
      <c r="G31" s="8">
        <f t="shared" si="0"/>
        <v>-26</v>
      </c>
      <c r="H31" s="14">
        <f t="shared" si="1"/>
        <v>-5.0583657587548639E-2</v>
      </c>
      <c r="I31" s="8">
        <f t="shared" si="2"/>
        <v>-162</v>
      </c>
      <c r="J31" s="14">
        <f t="shared" si="3"/>
        <v>-0.33196721311475408</v>
      </c>
      <c r="K31" s="8">
        <f t="shared" si="4"/>
        <v>-188</v>
      </c>
      <c r="L31" s="14">
        <f t="shared" si="5"/>
        <v>-0.36575875486381321</v>
      </c>
    </row>
    <row r="32" spans="1:12" customFormat="1" x14ac:dyDescent="0.25">
      <c r="A32" s="6" t="s">
        <v>53</v>
      </c>
      <c r="B32" s="8">
        <v>2823</v>
      </c>
      <c r="C32" s="8">
        <v>2816</v>
      </c>
      <c r="D32" s="8">
        <v>2119</v>
      </c>
      <c r="E32" s="8">
        <v>1430</v>
      </c>
      <c r="G32" s="8">
        <f t="shared" si="0"/>
        <v>-697</v>
      </c>
      <c r="H32" s="14">
        <f t="shared" si="1"/>
        <v>-0.24751420454545456</v>
      </c>
      <c r="I32" s="8">
        <f t="shared" si="2"/>
        <v>-689</v>
      </c>
      <c r="J32" s="14">
        <f t="shared" si="3"/>
        <v>-0.32515337423312884</v>
      </c>
      <c r="K32" s="8">
        <f t="shared" si="4"/>
        <v>-1386</v>
      </c>
      <c r="L32" s="14">
        <f t="shared" si="5"/>
        <v>-0.4921875</v>
      </c>
    </row>
    <row r="33" spans="1:12" customFormat="1" x14ac:dyDescent="0.25">
      <c r="A33" s="6" t="s">
        <v>54</v>
      </c>
      <c r="B33" s="8">
        <v>2555</v>
      </c>
      <c r="C33" s="8">
        <v>2055</v>
      </c>
      <c r="D33" s="8">
        <v>1815</v>
      </c>
      <c r="E33" s="8">
        <v>1128</v>
      </c>
      <c r="G33" s="8">
        <f t="shared" si="0"/>
        <v>-240</v>
      </c>
      <c r="H33" s="14">
        <f t="shared" si="1"/>
        <v>-0.11678832116788321</v>
      </c>
      <c r="I33" s="8">
        <f t="shared" si="2"/>
        <v>-687</v>
      </c>
      <c r="J33" s="14">
        <f t="shared" si="3"/>
        <v>-0.37851239669421488</v>
      </c>
      <c r="K33" s="8">
        <f t="shared" si="4"/>
        <v>-927</v>
      </c>
      <c r="L33" s="14">
        <f t="shared" si="5"/>
        <v>-0.45109489051094892</v>
      </c>
    </row>
    <row r="34" spans="1:12" customFormat="1" x14ac:dyDescent="0.25">
      <c r="A34" s="6" t="s">
        <v>55</v>
      </c>
      <c r="B34" s="8">
        <v>15346</v>
      </c>
      <c r="C34" s="8">
        <v>11308</v>
      </c>
      <c r="D34" s="8">
        <v>8936</v>
      </c>
      <c r="E34" s="8">
        <v>5943</v>
      </c>
      <c r="G34" s="8">
        <f t="shared" si="0"/>
        <v>-2372</v>
      </c>
      <c r="H34" s="14">
        <f t="shared" si="1"/>
        <v>-0.20976299964626813</v>
      </c>
      <c r="I34" s="8">
        <f t="shared" si="2"/>
        <v>-2993</v>
      </c>
      <c r="J34" s="14">
        <f t="shared" si="3"/>
        <v>-0.33493733213965982</v>
      </c>
      <c r="K34" s="8">
        <f t="shared" si="4"/>
        <v>-5365</v>
      </c>
      <c r="L34" s="14">
        <f t="shared" si="5"/>
        <v>-0.47444287230279447</v>
      </c>
    </row>
    <row r="35" spans="1:12" customFormat="1" x14ac:dyDescent="0.25">
      <c r="A35" s="6" t="s">
        <v>56</v>
      </c>
      <c r="B35" s="8">
        <v>13904</v>
      </c>
      <c r="C35" s="8">
        <v>11054</v>
      </c>
      <c r="D35" s="8">
        <v>8913</v>
      </c>
      <c r="E35" s="8">
        <v>6457</v>
      </c>
      <c r="G35" s="8">
        <f t="shared" ref="G35:G60" si="6">D35-C35</f>
        <v>-2141</v>
      </c>
      <c r="H35" s="14">
        <f t="shared" ref="H35:H60" si="7">IF(C35&gt;0, G35/C35, 0)</f>
        <v>-0.19368554369459021</v>
      </c>
      <c r="I35" s="8">
        <f t="shared" ref="I35:I60" si="8">E35-D35</f>
        <v>-2456</v>
      </c>
      <c r="J35" s="14">
        <f t="shared" ref="J35:J60" si="9">IF(D35&gt;0, I35/D35, 0)</f>
        <v>-0.27555256367104231</v>
      </c>
      <c r="K35" s="8">
        <f t="shared" ref="K35:K60" si="10">E35-C35</f>
        <v>-4597</v>
      </c>
      <c r="L35" s="14">
        <f t="shared" ref="L35:L60" si="11">IF(C35&gt;0, K35/C35, 0)</f>
        <v>-0.41586755925456848</v>
      </c>
    </row>
    <row r="36" spans="1:12" customFormat="1" x14ac:dyDescent="0.25">
      <c r="A36" s="6" t="s">
        <v>57</v>
      </c>
      <c r="B36" s="8">
        <v>487</v>
      </c>
      <c r="C36" s="8">
        <v>424</v>
      </c>
      <c r="D36" s="8">
        <v>331</v>
      </c>
      <c r="E36" s="8">
        <v>291</v>
      </c>
      <c r="G36" s="8">
        <f t="shared" si="6"/>
        <v>-93</v>
      </c>
      <c r="H36" s="14">
        <f t="shared" si="7"/>
        <v>-0.21933962264150944</v>
      </c>
      <c r="I36" s="8">
        <f t="shared" si="8"/>
        <v>-40</v>
      </c>
      <c r="J36" s="14">
        <f t="shared" si="9"/>
        <v>-0.12084592145015106</v>
      </c>
      <c r="K36" s="8">
        <f t="shared" si="10"/>
        <v>-133</v>
      </c>
      <c r="L36" s="14">
        <f t="shared" si="11"/>
        <v>-0.31367924528301888</v>
      </c>
    </row>
    <row r="37" spans="1:12" customFormat="1" x14ac:dyDescent="0.25">
      <c r="A37" s="6" t="s">
        <v>58</v>
      </c>
      <c r="B37" s="8">
        <v>7176</v>
      </c>
      <c r="C37" s="8">
        <v>7162</v>
      </c>
      <c r="D37" s="8">
        <v>5356</v>
      </c>
      <c r="E37" s="8">
        <v>3722</v>
      </c>
      <c r="G37" s="8">
        <f t="shared" si="6"/>
        <v>-1806</v>
      </c>
      <c r="H37" s="14">
        <f t="shared" si="7"/>
        <v>-0.25216419994414968</v>
      </c>
      <c r="I37" s="8">
        <f t="shared" si="8"/>
        <v>-1634</v>
      </c>
      <c r="J37" s="14">
        <f t="shared" si="9"/>
        <v>-0.30507841672890218</v>
      </c>
      <c r="K37" s="8">
        <f t="shared" si="10"/>
        <v>-3440</v>
      </c>
      <c r="L37" s="14">
        <f t="shared" si="11"/>
        <v>-0.48031276179838034</v>
      </c>
    </row>
    <row r="38" spans="1:12" customFormat="1" x14ac:dyDescent="0.25">
      <c r="A38" s="6" t="s">
        <v>59</v>
      </c>
      <c r="B38" s="8">
        <v>2967</v>
      </c>
      <c r="C38" s="8">
        <v>2078</v>
      </c>
      <c r="D38" s="8">
        <v>1884</v>
      </c>
      <c r="E38" s="8">
        <v>1318</v>
      </c>
      <c r="G38" s="8">
        <f t="shared" si="6"/>
        <v>-194</v>
      </c>
      <c r="H38" s="14">
        <f t="shared" si="7"/>
        <v>-9.3358999037536097E-2</v>
      </c>
      <c r="I38" s="8">
        <f t="shared" si="8"/>
        <v>-566</v>
      </c>
      <c r="J38" s="14">
        <f t="shared" si="9"/>
        <v>-0.30042462845010615</v>
      </c>
      <c r="K38" s="8">
        <f t="shared" si="10"/>
        <v>-760</v>
      </c>
      <c r="L38" s="14">
        <f t="shared" si="11"/>
        <v>-0.36573628488931664</v>
      </c>
    </row>
    <row r="39" spans="1:12" customFormat="1" x14ac:dyDescent="0.25">
      <c r="A39" s="6" t="s">
        <v>60</v>
      </c>
      <c r="B39" s="8">
        <v>3139</v>
      </c>
      <c r="C39" s="8">
        <v>2767</v>
      </c>
      <c r="D39" s="8">
        <v>2348</v>
      </c>
      <c r="E39" s="8">
        <v>1705</v>
      </c>
      <c r="G39" s="8">
        <f t="shared" si="6"/>
        <v>-419</v>
      </c>
      <c r="H39" s="14">
        <f t="shared" si="7"/>
        <v>-0.15142753885074087</v>
      </c>
      <c r="I39" s="8">
        <f t="shared" si="8"/>
        <v>-643</v>
      </c>
      <c r="J39" s="14">
        <f t="shared" si="9"/>
        <v>-0.27385008517887566</v>
      </c>
      <c r="K39" s="8">
        <f t="shared" si="10"/>
        <v>-1062</v>
      </c>
      <c r="L39" s="14">
        <f t="shared" si="11"/>
        <v>-0.38380917961691363</v>
      </c>
    </row>
    <row r="40" spans="1:12" customFormat="1" x14ac:dyDescent="0.25">
      <c r="A40" s="6" t="s">
        <v>61</v>
      </c>
      <c r="B40" s="8">
        <v>4408</v>
      </c>
      <c r="C40" s="8">
        <v>3378</v>
      </c>
      <c r="D40" s="8">
        <v>2715</v>
      </c>
      <c r="E40" s="8">
        <v>1871</v>
      </c>
      <c r="G40" s="8">
        <f t="shared" si="6"/>
        <v>-663</v>
      </c>
      <c r="H40" s="14">
        <f t="shared" si="7"/>
        <v>-0.19626998223801065</v>
      </c>
      <c r="I40" s="8">
        <f t="shared" si="8"/>
        <v>-844</v>
      </c>
      <c r="J40" s="14">
        <f t="shared" si="9"/>
        <v>-0.31086556169429097</v>
      </c>
      <c r="K40" s="8">
        <f t="shared" si="10"/>
        <v>-1507</v>
      </c>
      <c r="L40" s="14">
        <f t="shared" si="11"/>
        <v>-0.44612196566015394</v>
      </c>
    </row>
    <row r="41" spans="1:12" customFormat="1" x14ac:dyDescent="0.25">
      <c r="A41" s="6" t="s">
        <v>62</v>
      </c>
      <c r="B41" s="8">
        <v>1049</v>
      </c>
      <c r="C41" s="8">
        <v>1034</v>
      </c>
      <c r="D41" s="8">
        <v>851</v>
      </c>
      <c r="E41" s="8">
        <v>681</v>
      </c>
      <c r="G41" s="8">
        <f t="shared" si="6"/>
        <v>-183</v>
      </c>
      <c r="H41" s="14">
        <f t="shared" si="7"/>
        <v>-0.17698259187620891</v>
      </c>
      <c r="I41" s="8">
        <f t="shared" si="8"/>
        <v>-170</v>
      </c>
      <c r="J41" s="14">
        <f t="shared" si="9"/>
        <v>-0.19976498237367801</v>
      </c>
      <c r="K41" s="8">
        <f t="shared" si="10"/>
        <v>-353</v>
      </c>
      <c r="L41" s="14">
        <f t="shared" si="11"/>
        <v>-0.34139264990328821</v>
      </c>
    </row>
    <row r="42" spans="1:12" customFormat="1" x14ac:dyDescent="0.25">
      <c r="A42" s="6" t="s">
        <v>63</v>
      </c>
      <c r="B42" s="8">
        <v>4794</v>
      </c>
      <c r="C42" s="8">
        <v>4177</v>
      </c>
      <c r="D42" s="8">
        <v>3371</v>
      </c>
      <c r="E42" s="8">
        <v>2466</v>
      </c>
      <c r="G42" s="8">
        <f t="shared" si="6"/>
        <v>-806</v>
      </c>
      <c r="H42" s="14">
        <f t="shared" si="7"/>
        <v>-0.19296145559013647</v>
      </c>
      <c r="I42" s="8">
        <f t="shared" si="8"/>
        <v>-905</v>
      </c>
      <c r="J42" s="14">
        <f t="shared" si="9"/>
        <v>-0.26846633046573715</v>
      </c>
      <c r="K42" s="8">
        <f t="shared" si="10"/>
        <v>-1711</v>
      </c>
      <c r="L42" s="14">
        <f t="shared" si="11"/>
        <v>-0.4096241321522624</v>
      </c>
    </row>
    <row r="43" spans="1:12" customFormat="1" x14ac:dyDescent="0.25">
      <c r="A43" s="6" t="s">
        <v>64</v>
      </c>
      <c r="B43" s="8">
        <v>574</v>
      </c>
      <c r="C43" s="8">
        <v>568</v>
      </c>
      <c r="D43" s="8">
        <v>293</v>
      </c>
      <c r="E43" s="8">
        <v>349</v>
      </c>
      <c r="G43" s="8">
        <f t="shared" si="6"/>
        <v>-275</v>
      </c>
      <c r="H43" s="14">
        <f t="shared" si="7"/>
        <v>-0.48415492957746481</v>
      </c>
      <c r="I43" s="8">
        <f t="shared" si="8"/>
        <v>56</v>
      </c>
      <c r="J43" s="14">
        <f t="shared" si="9"/>
        <v>0.19112627986348124</v>
      </c>
      <c r="K43" s="8">
        <f t="shared" si="10"/>
        <v>-219</v>
      </c>
      <c r="L43" s="14">
        <f t="shared" si="11"/>
        <v>-0.38556338028169013</v>
      </c>
    </row>
    <row r="44" spans="1:12" customFormat="1" x14ac:dyDescent="0.25">
      <c r="A44" s="6" t="s">
        <v>65</v>
      </c>
      <c r="B44" s="8">
        <v>3777</v>
      </c>
      <c r="C44" s="8">
        <v>2765</v>
      </c>
      <c r="D44" s="8">
        <v>2337</v>
      </c>
      <c r="E44" s="8">
        <v>2046</v>
      </c>
      <c r="G44" s="8">
        <f t="shared" si="6"/>
        <v>-428</v>
      </c>
      <c r="H44" s="14">
        <f t="shared" si="7"/>
        <v>-0.15479204339963834</v>
      </c>
      <c r="I44" s="8">
        <f t="shared" si="8"/>
        <v>-291</v>
      </c>
      <c r="J44" s="14">
        <f t="shared" si="9"/>
        <v>-0.1245186136071887</v>
      </c>
      <c r="K44" s="8">
        <f t="shared" si="10"/>
        <v>-719</v>
      </c>
      <c r="L44" s="14">
        <f t="shared" si="11"/>
        <v>-0.26003616636528026</v>
      </c>
    </row>
    <row r="45" spans="1:12" customFormat="1" x14ac:dyDescent="0.25">
      <c r="A45" s="6" t="s">
        <v>66</v>
      </c>
      <c r="B45" s="8">
        <v>13659</v>
      </c>
      <c r="C45" s="8">
        <v>12228</v>
      </c>
      <c r="D45" s="8">
        <v>10832</v>
      </c>
      <c r="E45" s="8">
        <v>6470</v>
      </c>
      <c r="G45" s="8">
        <f t="shared" si="6"/>
        <v>-1396</v>
      </c>
      <c r="H45" s="14">
        <f t="shared" si="7"/>
        <v>-0.11416421328099444</v>
      </c>
      <c r="I45" s="8">
        <f t="shared" si="8"/>
        <v>-4362</v>
      </c>
      <c r="J45" s="14">
        <f t="shared" si="9"/>
        <v>-0.4026957163958641</v>
      </c>
      <c r="K45" s="8">
        <f t="shared" si="10"/>
        <v>-5758</v>
      </c>
      <c r="L45" s="14">
        <f t="shared" si="11"/>
        <v>-0.47088649002289829</v>
      </c>
    </row>
    <row r="46" spans="1:12" customFormat="1" x14ac:dyDescent="0.25">
      <c r="A46" s="6" t="s">
        <v>67</v>
      </c>
      <c r="B46" s="8">
        <v>3147</v>
      </c>
      <c r="C46" s="8">
        <v>3000</v>
      </c>
      <c r="D46" s="8">
        <v>2516</v>
      </c>
      <c r="E46" s="8">
        <v>2571</v>
      </c>
      <c r="G46" s="8">
        <f t="shared" si="6"/>
        <v>-484</v>
      </c>
      <c r="H46" s="14">
        <f t="shared" si="7"/>
        <v>-0.16133333333333333</v>
      </c>
      <c r="I46" s="8">
        <f t="shared" si="8"/>
        <v>55</v>
      </c>
      <c r="J46" s="14">
        <f t="shared" si="9"/>
        <v>2.1860095389507155E-2</v>
      </c>
      <c r="K46" s="8">
        <f t="shared" si="10"/>
        <v>-429</v>
      </c>
      <c r="L46" s="14">
        <f t="shared" si="11"/>
        <v>-0.14299999999999999</v>
      </c>
    </row>
    <row r="47" spans="1:12" customFormat="1" x14ac:dyDescent="0.25">
      <c r="A47" s="6" t="s">
        <v>68</v>
      </c>
      <c r="B47" s="8">
        <v>303</v>
      </c>
      <c r="C47" s="8">
        <v>321</v>
      </c>
      <c r="D47" s="8">
        <v>267</v>
      </c>
      <c r="E47" s="8">
        <v>206</v>
      </c>
      <c r="G47" s="8">
        <f t="shared" si="6"/>
        <v>-54</v>
      </c>
      <c r="H47" s="14">
        <f t="shared" si="7"/>
        <v>-0.16822429906542055</v>
      </c>
      <c r="I47" s="8">
        <f t="shared" si="8"/>
        <v>-61</v>
      </c>
      <c r="J47" s="14">
        <f t="shared" si="9"/>
        <v>-0.22846441947565543</v>
      </c>
      <c r="K47" s="8">
        <f t="shared" si="10"/>
        <v>-115</v>
      </c>
      <c r="L47" s="14">
        <f t="shared" si="11"/>
        <v>-0.35825545171339562</v>
      </c>
    </row>
    <row r="48" spans="1:12" customFormat="1" x14ac:dyDescent="0.25">
      <c r="A48" s="6" t="s">
        <v>69</v>
      </c>
      <c r="B48" s="8">
        <v>3376</v>
      </c>
      <c r="C48" s="8">
        <v>3358</v>
      </c>
      <c r="D48" s="8">
        <v>2907</v>
      </c>
      <c r="E48" s="8">
        <v>1813</v>
      </c>
      <c r="G48" s="8">
        <f t="shared" si="6"/>
        <v>-451</v>
      </c>
      <c r="H48" s="14">
        <f t="shared" si="7"/>
        <v>-0.1343061346039309</v>
      </c>
      <c r="I48" s="8">
        <f t="shared" si="8"/>
        <v>-1094</v>
      </c>
      <c r="J48" s="14">
        <f t="shared" si="9"/>
        <v>-0.37633298933608533</v>
      </c>
      <c r="K48" s="8">
        <f t="shared" si="10"/>
        <v>-1545</v>
      </c>
      <c r="L48" s="14">
        <f t="shared" si="11"/>
        <v>-0.46009529481834427</v>
      </c>
    </row>
    <row r="49" spans="1:12" customFormat="1" x14ac:dyDescent="0.25">
      <c r="A49" s="6" t="s">
        <v>70</v>
      </c>
      <c r="B49" s="8">
        <v>10055</v>
      </c>
      <c r="C49" s="8">
        <v>9412</v>
      </c>
      <c r="D49" s="8">
        <v>8251</v>
      </c>
      <c r="E49" s="8">
        <v>5476</v>
      </c>
      <c r="G49" s="8">
        <f t="shared" si="6"/>
        <v>-1161</v>
      </c>
      <c r="H49" s="14">
        <f t="shared" si="7"/>
        <v>-0.12335316617084573</v>
      </c>
      <c r="I49" s="8">
        <f t="shared" si="8"/>
        <v>-2775</v>
      </c>
      <c r="J49" s="14">
        <f t="shared" si="9"/>
        <v>-0.33632286995515698</v>
      </c>
      <c r="K49" s="8">
        <f t="shared" si="10"/>
        <v>-3936</v>
      </c>
      <c r="L49" s="14">
        <f t="shared" si="11"/>
        <v>-0.41818954526136848</v>
      </c>
    </row>
    <row r="50" spans="1:12" customFormat="1" x14ac:dyDescent="0.25">
      <c r="A50" s="6" t="s">
        <v>71</v>
      </c>
      <c r="B50" s="8">
        <v>1476</v>
      </c>
      <c r="C50" s="8">
        <v>1578</v>
      </c>
      <c r="D50" s="8">
        <v>1052</v>
      </c>
      <c r="E50" s="8">
        <v>935</v>
      </c>
      <c r="G50" s="8">
        <f t="shared" si="6"/>
        <v>-526</v>
      </c>
      <c r="H50" s="14">
        <f t="shared" si="7"/>
        <v>-0.33333333333333331</v>
      </c>
      <c r="I50" s="8">
        <f t="shared" si="8"/>
        <v>-117</v>
      </c>
      <c r="J50" s="14">
        <f t="shared" si="9"/>
        <v>-0.11121673003802281</v>
      </c>
      <c r="K50" s="8">
        <f t="shared" si="10"/>
        <v>-643</v>
      </c>
      <c r="L50" s="14">
        <f t="shared" si="11"/>
        <v>-0.40747782002534855</v>
      </c>
    </row>
    <row r="51" spans="1:12" customFormat="1" x14ac:dyDescent="0.25">
      <c r="A51" s="6" t="s">
        <v>72</v>
      </c>
      <c r="B51" s="8">
        <v>2998</v>
      </c>
      <c r="C51" s="8">
        <v>2791</v>
      </c>
      <c r="D51" s="8">
        <v>2761</v>
      </c>
      <c r="E51" s="8">
        <v>2091</v>
      </c>
      <c r="G51" s="8">
        <f t="shared" si="6"/>
        <v>-30</v>
      </c>
      <c r="H51" s="14">
        <f t="shared" si="7"/>
        <v>-1.0748835542816195E-2</v>
      </c>
      <c r="I51" s="8">
        <f t="shared" si="8"/>
        <v>-670</v>
      </c>
      <c r="J51" s="14">
        <f t="shared" si="9"/>
        <v>-0.24266570083303152</v>
      </c>
      <c r="K51" s="8">
        <f t="shared" si="10"/>
        <v>-700</v>
      </c>
      <c r="L51" s="14">
        <f t="shared" si="11"/>
        <v>-0.25080616266571121</v>
      </c>
    </row>
    <row r="52" spans="1:12" customFormat="1" x14ac:dyDescent="0.25">
      <c r="A52" s="6" t="s">
        <v>73</v>
      </c>
      <c r="B52" s="8">
        <v>494</v>
      </c>
      <c r="C52" s="8">
        <v>421</v>
      </c>
      <c r="D52" s="8">
        <v>376</v>
      </c>
      <c r="E52" s="8">
        <v>298</v>
      </c>
      <c r="G52" s="8">
        <f t="shared" si="6"/>
        <v>-45</v>
      </c>
      <c r="H52" s="14">
        <f t="shared" si="7"/>
        <v>-0.10688836104513064</v>
      </c>
      <c r="I52" s="8">
        <f t="shared" si="8"/>
        <v>-78</v>
      </c>
      <c r="J52" s="14">
        <f t="shared" si="9"/>
        <v>-0.20744680851063829</v>
      </c>
      <c r="K52" s="8">
        <f t="shared" si="10"/>
        <v>-123</v>
      </c>
      <c r="L52" s="14">
        <f t="shared" si="11"/>
        <v>-0.29216152019002373</v>
      </c>
    </row>
    <row r="53" spans="1:12" customFormat="1" x14ac:dyDescent="0.25">
      <c r="A53" s="6" t="s">
        <v>74</v>
      </c>
      <c r="B53" s="8">
        <v>280</v>
      </c>
      <c r="C53" s="8">
        <v>288</v>
      </c>
      <c r="D53" s="8">
        <v>186</v>
      </c>
      <c r="E53" s="8">
        <v>298</v>
      </c>
      <c r="G53" s="8">
        <f t="shared" si="6"/>
        <v>-102</v>
      </c>
      <c r="H53" s="14">
        <f t="shared" si="7"/>
        <v>-0.35416666666666669</v>
      </c>
      <c r="I53" s="8">
        <f t="shared" si="8"/>
        <v>112</v>
      </c>
      <c r="J53" s="14">
        <f t="shared" si="9"/>
        <v>0.60215053763440862</v>
      </c>
      <c r="K53" s="8">
        <f t="shared" si="10"/>
        <v>10</v>
      </c>
      <c r="L53" s="14">
        <f t="shared" si="11"/>
        <v>3.4722222222222224E-2</v>
      </c>
    </row>
    <row r="54" spans="1:12" customFormat="1" x14ac:dyDescent="0.25">
      <c r="A54" s="6" t="s">
        <v>75</v>
      </c>
      <c r="B54" s="8">
        <v>901</v>
      </c>
      <c r="C54" s="8">
        <v>772</v>
      </c>
      <c r="D54" s="8">
        <v>119</v>
      </c>
      <c r="E54" s="8">
        <v>858</v>
      </c>
      <c r="G54" s="8">
        <f t="shared" si="6"/>
        <v>-653</v>
      </c>
      <c r="H54" s="14">
        <f t="shared" si="7"/>
        <v>-0.84585492227979275</v>
      </c>
      <c r="I54" s="8">
        <f t="shared" si="8"/>
        <v>739</v>
      </c>
      <c r="J54" s="14">
        <f t="shared" si="9"/>
        <v>6.2100840336134455</v>
      </c>
      <c r="K54" s="8">
        <f t="shared" si="10"/>
        <v>86</v>
      </c>
      <c r="L54" s="14">
        <f t="shared" si="11"/>
        <v>0.11139896373056994</v>
      </c>
    </row>
    <row r="55" spans="1:12" customFormat="1" x14ac:dyDescent="0.25">
      <c r="A55" s="6" t="s">
        <v>76</v>
      </c>
      <c r="B55" s="8">
        <v>26</v>
      </c>
      <c r="C55" s="8">
        <v>51</v>
      </c>
      <c r="D55" s="8">
        <v>32</v>
      </c>
      <c r="E55" s="8">
        <v>11</v>
      </c>
      <c r="G55" s="8">
        <f t="shared" si="6"/>
        <v>-19</v>
      </c>
      <c r="H55" s="14">
        <f t="shared" si="7"/>
        <v>-0.37254901960784315</v>
      </c>
      <c r="I55" s="8">
        <f t="shared" si="8"/>
        <v>-21</v>
      </c>
      <c r="J55" s="14">
        <f t="shared" si="9"/>
        <v>-0.65625</v>
      </c>
      <c r="K55" s="8">
        <f t="shared" si="10"/>
        <v>-40</v>
      </c>
      <c r="L55" s="14">
        <f t="shared" si="11"/>
        <v>-0.78431372549019607</v>
      </c>
    </row>
    <row r="56" spans="1:12" customFormat="1" x14ac:dyDescent="0.25">
      <c r="A56" s="6" t="s">
        <v>77</v>
      </c>
      <c r="B56" s="8">
        <v>88</v>
      </c>
      <c r="C56" s="8">
        <v>80</v>
      </c>
      <c r="D56" s="8">
        <v>25</v>
      </c>
      <c r="E56" s="8">
        <v>61</v>
      </c>
      <c r="G56" s="8">
        <f t="shared" si="6"/>
        <v>-55</v>
      </c>
      <c r="H56" s="14">
        <f t="shared" si="7"/>
        <v>-0.6875</v>
      </c>
      <c r="I56" s="8">
        <f t="shared" si="8"/>
        <v>36</v>
      </c>
      <c r="J56" s="14">
        <f t="shared" si="9"/>
        <v>1.44</v>
      </c>
      <c r="K56" s="8">
        <f t="shared" si="10"/>
        <v>-19</v>
      </c>
      <c r="L56" s="14">
        <f t="shared" si="11"/>
        <v>-0.23749999999999999</v>
      </c>
    </row>
    <row r="57" spans="1:12" customFormat="1" x14ac:dyDescent="0.25">
      <c r="A57" s="6" t="s">
        <v>78</v>
      </c>
      <c r="B57" s="8">
        <v>128</v>
      </c>
      <c r="C57" s="8">
        <v>92</v>
      </c>
      <c r="D57" s="8">
        <v>60</v>
      </c>
      <c r="E57" s="8">
        <v>63</v>
      </c>
      <c r="G57" s="8">
        <f t="shared" si="6"/>
        <v>-32</v>
      </c>
      <c r="H57" s="14">
        <f t="shared" si="7"/>
        <v>-0.34782608695652173</v>
      </c>
      <c r="I57" s="8">
        <f t="shared" si="8"/>
        <v>3</v>
      </c>
      <c r="J57" s="14">
        <f t="shared" si="9"/>
        <v>0.05</v>
      </c>
      <c r="K57" s="8">
        <f t="shared" si="10"/>
        <v>-29</v>
      </c>
      <c r="L57" s="14">
        <f t="shared" si="11"/>
        <v>-0.31521739130434784</v>
      </c>
    </row>
    <row r="58" spans="1:12" customFormat="1" x14ac:dyDescent="0.25">
      <c r="A58" s="6" t="s">
        <v>79</v>
      </c>
      <c r="B58" s="8">
        <v>76</v>
      </c>
      <c r="C58" s="8">
        <v>89</v>
      </c>
      <c r="D58" s="8">
        <v>68</v>
      </c>
      <c r="E58" s="8">
        <v>68</v>
      </c>
      <c r="G58" s="8">
        <f t="shared" si="6"/>
        <v>-21</v>
      </c>
      <c r="H58" s="14">
        <f t="shared" si="7"/>
        <v>-0.23595505617977527</v>
      </c>
      <c r="I58" s="8">
        <f t="shared" si="8"/>
        <v>0</v>
      </c>
      <c r="J58" s="14">
        <f t="shared" si="9"/>
        <v>0</v>
      </c>
      <c r="K58" s="8">
        <f t="shared" si="10"/>
        <v>-21</v>
      </c>
      <c r="L58" s="14">
        <f t="shared" si="11"/>
        <v>-0.23595505617977527</v>
      </c>
    </row>
    <row r="59" spans="1:12" customFormat="1" x14ac:dyDescent="0.25">
      <c r="A59" s="6" t="s">
        <v>80</v>
      </c>
      <c r="B59" s="8">
        <v>82</v>
      </c>
      <c r="C59" s="8">
        <v>44</v>
      </c>
      <c r="D59" s="8">
        <v>50</v>
      </c>
      <c r="E59" s="8">
        <v>44</v>
      </c>
      <c r="G59" s="8">
        <f t="shared" si="6"/>
        <v>6</v>
      </c>
      <c r="H59" s="14">
        <f t="shared" si="7"/>
        <v>0.13636363636363635</v>
      </c>
      <c r="I59" s="8">
        <f t="shared" si="8"/>
        <v>-6</v>
      </c>
      <c r="J59" s="14">
        <f t="shared" si="9"/>
        <v>-0.12</v>
      </c>
      <c r="K59" s="8">
        <f t="shared" si="10"/>
        <v>0</v>
      </c>
      <c r="L59" s="14">
        <f t="shared" si="11"/>
        <v>0</v>
      </c>
    </row>
    <row r="60" spans="1:12" x14ac:dyDescent="0.25">
      <c r="A60" s="22" t="s">
        <v>85</v>
      </c>
      <c r="B60" s="20">
        <f>SUM(B3:B59)</f>
        <v>272512</v>
      </c>
      <c r="C60" s="23">
        <f>SUM(C3:C59)</f>
        <v>239364</v>
      </c>
      <c r="D60" s="23">
        <f>SUM(D3:D59)</f>
        <v>198079</v>
      </c>
      <c r="E60" s="23">
        <f>SUM(E3:E59)</f>
        <v>129495</v>
      </c>
      <c r="F60" s="25"/>
      <c r="G60" s="23">
        <f t="shared" si="6"/>
        <v>-41285</v>
      </c>
      <c r="H60" s="21">
        <f t="shared" si="7"/>
        <v>-0.1724778997677178</v>
      </c>
      <c r="I60" s="23">
        <f t="shared" si="8"/>
        <v>-68584</v>
      </c>
      <c r="J60" s="21">
        <f t="shared" si="9"/>
        <v>-0.34624568985101906</v>
      </c>
      <c r="K60" s="23">
        <f t="shared" si="10"/>
        <v>-109869</v>
      </c>
      <c r="L60" s="21">
        <f t="shared" si="11"/>
        <v>-0.45900386022960848</v>
      </c>
    </row>
  </sheetData>
  <mergeCells count="3">
    <mergeCell ref="G1:H1"/>
    <mergeCell ref="I1:J1"/>
    <mergeCell ref="K1:L1"/>
  </mergeCells>
  <conditionalFormatting sqref="H3:H59">
    <cfRule type="cellIs" dxfId="630" priority="34" operator="lessThan">
      <formula>-0.2</formula>
    </cfRule>
    <cfRule type="cellIs" dxfId="629" priority="35" operator="between">
      <formula>-0.1</formula>
      <formula>-0.1999</formula>
    </cfRule>
  </conditionalFormatting>
  <conditionalFormatting sqref="H3:H59">
    <cfRule type="cellIs" dxfId="628" priority="31" operator="greaterThan">
      <formula>0.2</formula>
    </cfRule>
    <cfRule type="cellIs" dxfId="627" priority="32" operator="between">
      <formula>0.1</formula>
      <formula>0.1999</formula>
    </cfRule>
    <cfRule type="cellIs" dxfId="626" priority="33" operator="greaterThan">
      <formula>0</formula>
    </cfRule>
    <cfRule type="cellIs" dxfId="625" priority="36" operator="lessThan">
      <formula>0</formula>
    </cfRule>
  </conditionalFormatting>
  <conditionalFormatting sqref="J3:J59">
    <cfRule type="cellIs" dxfId="624" priority="28" operator="lessThan">
      <formula>-0.2</formula>
    </cfRule>
    <cfRule type="cellIs" dxfId="623" priority="29" operator="between">
      <formula>-0.1</formula>
      <formula>-0.1999</formula>
    </cfRule>
  </conditionalFormatting>
  <conditionalFormatting sqref="J3:J59">
    <cfRule type="cellIs" dxfId="622" priority="25" operator="greaterThan">
      <formula>0.2</formula>
    </cfRule>
    <cfRule type="cellIs" dxfId="621" priority="26" operator="between">
      <formula>0.1</formula>
      <formula>0.1999</formula>
    </cfRule>
    <cfRule type="cellIs" dxfId="620" priority="27" operator="greaterThan">
      <formula>0</formula>
    </cfRule>
    <cfRule type="cellIs" dxfId="619" priority="30" operator="lessThan">
      <formula>0</formula>
    </cfRule>
  </conditionalFormatting>
  <conditionalFormatting sqref="L3:L59">
    <cfRule type="cellIs" dxfId="618" priority="22" operator="lessThan">
      <formula>-0.2</formula>
    </cfRule>
    <cfRule type="cellIs" dxfId="617" priority="23" operator="between">
      <formula>-0.1</formula>
      <formula>-0.1999</formula>
    </cfRule>
  </conditionalFormatting>
  <conditionalFormatting sqref="L3:L59">
    <cfRule type="cellIs" dxfId="616" priority="19" operator="greaterThan">
      <formula>0.2</formula>
    </cfRule>
    <cfRule type="cellIs" dxfId="615" priority="20" operator="between">
      <formula>0.1</formula>
      <formula>0.1999</formula>
    </cfRule>
    <cfRule type="cellIs" dxfId="614" priority="21" operator="greaterThan">
      <formula>0</formula>
    </cfRule>
    <cfRule type="cellIs" dxfId="613" priority="24" operator="lessThan">
      <formula>0</formula>
    </cfRule>
  </conditionalFormatting>
  <conditionalFormatting sqref="H60">
    <cfRule type="cellIs" dxfId="612" priority="16" operator="lessThan">
      <formula>-0.2</formula>
    </cfRule>
    <cfRule type="cellIs" dxfId="611" priority="17" operator="between">
      <formula>-0.1</formula>
      <formula>-0.1999</formula>
    </cfRule>
  </conditionalFormatting>
  <conditionalFormatting sqref="H60">
    <cfRule type="cellIs" dxfId="610" priority="13" operator="greaterThan">
      <formula>0.2</formula>
    </cfRule>
    <cfRule type="cellIs" dxfId="609" priority="14" operator="between">
      <formula>0.1</formula>
      <formula>0.1999</formula>
    </cfRule>
    <cfRule type="cellIs" dxfId="608" priority="15" operator="greaterThan">
      <formula>0</formula>
    </cfRule>
    <cfRule type="cellIs" dxfId="607" priority="18" operator="lessThan">
      <formula>0</formula>
    </cfRule>
  </conditionalFormatting>
  <conditionalFormatting sqref="J60">
    <cfRule type="cellIs" dxfId="606" priority="10" operator="lessThan">
      <formula>-0.2</formula>
    </cfRule>
    <cfRule type="cellIs" dxfId="605" priority="11" operator="between">
      <formula>-0.1</formula>
      <formula>-0.1999</formula>
    </cfRule>
  </conditionalFormatting>
  <conditionalFormatting sqref="J60">
    <cfRule type="cellIs" dxfId="604" priority="7" operator="greaterThan">
      <formula>0.2</formula>
    </cfRule>
    <cfRule type="cellIs" dxfId="603" priority="8" operator="between">
      <formula>0.1</formula>
      <formula>0.1999</formula>
    </cfRule>
    <cfRule type="cellIs" dxfId="602" priority="9" operator="greaterThan">
      <formula>0</formula>
    </cfRule>
    <cfRule type="cellIs" dxfId="601" priority="12" operator="lessThan">
      <formula>0</formula>
    </cfRule>
  </conditionalFormatting>
  <conditionalFormatting sqref="L60">
    <cfRule type="cellIs" dxfId="600" priority="4" operator="lessThan">
      <formula>-0.2</formula>
    </cfRule>
    <cfRule type="cellIs" dxfId="599" priority="5" operator="between">
      <formula>-0.1</formula>
      <formula>-0.1999</formula>
    </cfRule>
  </conditionalFormatting>
  <conditionalFormatting sqref="L60">
    <cfRule type="cellIs" dxfId="598" priority="1" operator="greaterThan">
      <formula>0.2</formula>
    </cfRule>
    <cfRule type="cellIs" dxfId="597" priority="2" operator="between">
      <formula>0.1</formula>
      <formula>0.1999</formula>
    </cfRule>
    <cfRule type="cellIs" dxfId="596" priority="3" operator="greaterThan">
      <formula>0</formula>
    </cfRule>
    <cfRule type="cellIs" dxfId="595" priority="6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4FD58-0F86-492F-98E2-4AA7C9D70F67}">
  <sheetPr>
    <tabColor theme="0" tint="-0.34998626667073579"/>
  </sheetPr>
  <dimension ref="A1:L60"/>
  <sheetViews>
    <sheetView workbookViewId="0">
      <pane xSplit="1" ySplit="2" topLeftCell="B3" activePane="bottomRight" state="frozenSplit"/>
      <selection pane="topRight" activeCell="N1" sqref="N1"/>
      <selection pane="bottomLeft" activeCell="A16" sqref="A16"/>
      <selection pane="bottomRight" activeCell="A60" sqref="A60:XFD60"/>
    </sheetView>
  </sheetViews>
  <sheetFormatPr defaultRowHeight="15" x14ac:dyDescent="0.25"/>
  <cols>
    <col min="1" max="1" width="23.7109375" style="2" bestFit="1" customWidth="1"/>
    <col min="2" max="7" width="9.140625" style="2"/>
    <col min="8" max="8" width="9.85546875" style="2" customWidth="1"/>
    <col min="9" max="9" width="9.140625" style="2"/>
    <col min="10" max="10" width="10" style="2" customWidth="1"/>
    <col min="11" max="11" width="9.140625" style="2"/>
    <col min="12" max="12" width="10.28515625" style="2" customWidth="1"/>
    <col min="13" max="16384" width="9.140625" style="2"/>
  </cols>
  <sheetData>
    <row r="1" spans="1:12" ht="30" customHeight="1" thickBot="1" x14ac:dyDescent="0.3">
      <c r="A1" s="6"/>
      <c r="B1" s="6"/>
      <c r="C1" s="6"/>
      <c r="D1" s="6"/>
      <c r="E1" s="6"/>
      <c r="G1" s="83" t="s">
        <v>89</v>
      </c>
      <c r="H1" s="83"/>
      <c r="I1" s="83" t="s">
        <v>86</v>
      </c>
      <c r="J1" s="83"/>
      <c r="K1" s="84" t="s">
        <v>90</v>
      </c>
      <c r="L1" s="84"/>
    </row>
    <row r="2" spans="1:12" ht="15.75" thickBot="1" x14ac:dyDescent="0.3">
      <c r="A2" s="69" t="s">
        <v>93</v>
      </c>
      <c r="B2" s="31">
        <v>2017</v>
      </c>
      <c r="C2" s="32">
        <v>2018</v>
      </c>
      <c r="D2" s="32">
        <v>2019</v>
      </c>
      <c r="E2" s="33">
        <v>2020</v>
      </c>
      <c r="G2" s="34" t="s">
        <v>87</v>
      </c>
      <c r="H2" s="34" t="s">
        <v>88</v>
      </c>
      <c r="I2" s="34" t="s">
        <v>87</v>
      </c>
      <c r="J2" s="34" t="s">
        <v>88</v>
      </c>
      <c r="K2" s="34" t="s">
        <v>87</v>
      </c>
      <c r="L2" s="34" t="s">
        <v>88</v>
      </c>
    </row>
    <row r="3" spans="1:12" customFormat="1" x14ac:dyDescent="0.25">
      <c r="A3" s="15" t="s">
        <v>24</v>
      </c>
      <c r="B3" s="49">
        <v>9392</v>
      </c>
      <c r="C3" s="49">
        <v>9159</v>
      </c>
      <c r="D3" s="49">
        <v>7545</v>
      </c>
      <c r="E3" s="8">
        <v>5676</v>
      </c>
      <c r="G3" s="8">
        <f t="shared" ref="G3:G34" si="0">D3-C3</f>
        <v>-1614</v>
      </c>
      <c r="H3" s="14">
        <f t="shared" ref="H3:H34" si="1">IF(C3&gt;0, G3/C3, 0)</f>
        <v>-0.17622011136586962</v>
      </c>
      <c r="I3" s="8">
        <f t="shared" ref="I3:I34" si="2">E3-D3</f>
        <v>-1869</v>
      </c>
      <c r="J3" s="14">
        <f t="shared" ref="J3:J34" si="3">IF(D3&gt;0, I3/D3, 0)</f>
        <v>-0.24771371769383699</v>
      </c>
      <c r="K3" s="8">
        <f t="shared" ref="K3:K34" si="4">E3-C3</f>
        <v>-3483</v>
      </c>
      <c r="L3" s="14">
        <f t="shared" ref="L3:L34" si="5">IF(C3&gt;0, K3/C3, 0)</f>
        <v>-0.38028169014084506</v>
      </c>
    </row>
    <row r="4" spans="1:12" customFormat="1" x14ac:dyDescent="0.25">
      <c r="A4" s="6" t="s">
        <v>25</v>
      </c>
      <c r="B4" s="8">
        <v>449</v>
      </c>
      <c r="C4" s="8">
        <v>930</v>
      </c>
      <c r="D4" s="8">
        <v>533</v>
      </c>
      <c r="E4" s="8">
        <v>446</v>
      </c>
      <c r="G4" s="8">
        <f t="shared" si="0"/>
        <v>-397</v>
      </c>
      <c r="H4" s="14">
        <f t="shared" si="1"/>
        <v>-0.42688172043010753</v>
      </c>
      <c r="I4" s="8">
        <f t="shared" si="2"/>
        <v>-87</v>
      </c>
      <c r="J4" s="14">
        <f t="shared" si="3"/>
        <v>-0.16322701688555347</v>
      </c>
      <c r="K4" s="8">
        <f t="shared" si="4"/>
        <v>-484</v>
      </c>
      <c r="L4" s="14">
        <f t="shared" si="5"/>
        <v>-0.52043010752688168</v>
      </c>
    </row>
    <row r="5" spans="1:12" customFormat="1" x14ac:dyDescent="0.25">
      <c r="A5" s="6" t="s">
        <v>26</v>
      </c>
      <c r="B5" s="8">
        <v>6420</v>
      </c>
      <c r="C5" s="8">
        <v>6094</v>
      </c>
      <c r="D5" s="8">
        <v>5321</v>
      </c>
      <c r="E5" s="8">
        <v>3747</v>
      </c>
      <c r="G5" s="8">
        <f t="shared" si="0"/>
        <v>-773</v>
      </c>
      <c r="H5" s="14">
        <f t="shared" si="1"/>
        <v>-0.12684607810961601</v>
      </c>
      <c r="I5" s="8">
        <f t="shared" si="2"/>
        <v>-1574</v>
      </c>
      <c r="J5" s="14">
        <f t="shared" si="3"/>
        <v>-0.2958090584476602</v>
      </c>
      <c r="K5" s="8">
        <f t="shared" si="4"/>
        <v>-2347</v>
      </c>
      <c r="L5" s="14">
        <f t="shared" si="5"/>
        <v>-0.38513291762389235</v>
      </c>
    </row>
    <row r="6" spans="1:12" customFormat="1" x14ac:dyDescent="0.25">
      <c r="A6" s="6" t="s">
        <v>27</v>
      </c>
      <c r="B6" s="8">
        <v>6756</v>
      </c>
      <c r="C6" s="8">
        <v>5726</v>
      </c>
      <c r="D6" s="8">
        <v>4952</v>
      </c>
      <c r="E6" s="8">
        <v>2965</v>
      </c>
      <c r="G6" s="8">
        <f t="shared" si="0"/>
        <v>-774</v>
      </c>
      <c r="H6" s="14">
        <f t="shared" si="1"/>
        <v>-0.13517289556409362</v>
      </c>
      <c r="I6" s="8">
        <f t="shared" si="2"/>
        <v>-1987</v>
      </c>
      <c r="J6" s="14">
        <f t="shared" si="3"/>
        <v>-0.40125201938610661</v>
      </c>
      <c r="K6" s="8">
        <f t="shared" si="4"/>
        <v>-2761</v>
      </c>
      <c r="L6" s="14">
        <f t="shared" si="5"/>
        <v>-0.48218651763884035</v>
      </c>
    </row>
    <row r="7" spans="1:12" customFormat="1" x14ac:dyDescent="0.25">
      <c r="A7" s="6" t="s">
        <v>28</v>
      </c>
      <c r="B7" s="8">
        <v>155933</v>
      </c>
      <c r="C7" s="8">
        <v>148263</v>
      </c>
      <c r="D7" s="8">
        <v>126850</v>
      </c>
      <c r="E7" s="8">
        <v>72486</v>
      </c>
      <c r="G7" s="8">
        <f t="shared" si="0"/>
        <v>-21413</v>
      </c>
      <c r="H7" s="14">
        <f t="shared" si="1"/>
        <v>-0.14442578391102298</v>
      </c>
      <c r="I7" s="8">
        <f t="shared" si="2"/>
        <v>-54364</v>
      </c>
      <c r="J7" s="14">
        <f t="shared" si="3"/>
        <v>-0.42856917619235319</v>
      </c>
      <c r="K7" s="8">
        <f t="shared" si="4"/>
        <v>-75777</v>
      </c>
      <c r="L7" s="14">
        <f t="shared" si="5"/>
        <v>-0.51109852087169427</v>
      </c>
    </row>
    <row r="8" spans="1:12" customFormat="1" x14ac:dyDescent="0.25">
      <c r="A8" s="6" t="s">
        <v>29</v>
      </c>
      <c r="B8" s="8">
        <v>4868</v>
      </c>
      <c r="C8" s="8">
        <v>4954</v>
      </c>
      <c r="D8" s="8">
        <v>4157</v>
      </c>
      <c r="E8" s="8">
        <v>1768</v>
      </c>
      <c r="G8" s="8">
        <f t="shared" si="0"/>
        <v>-797</v>
      </c>
      <c r="H8" s="14">
        <f t="shared" si="1"/>
        <v>-0.1608800968914009</v>
      </c>
      <c r="I8" s="8">
        <f t="shared" si="2"/>
        <v>-2389</v>
      </c>
      <c r="J8" s="14">
        <f t="shared" si="3"/>
        <v>-0.57469328842915568</v>
      </c>
      <c r="K8" s="8">
        <f t="shared" si="4"/>
        <v>-3186</v>
      </c>
      <c r="L8" s="14">
        <f t="shared" si="5"/>
        <v>-0.64311667339523615</v>
      </c>
    </row>
    <row r="9" spans="1:12" customFormat="1" x14ac:dyDescent="0.25">
      <c r="A9" s="6" t="s">
        <v>30</v>
      </c>
      <c r="B9" s="8">
        <v>9855</v>
      </c>
      <c r="C9" s="8">
        <v>9083</v>
      </c>
      <c r="D9" s="8">
        <v>7598</v>
      </c>
      <c r="E9" s="8">
        <v>4837</v>
      </c>
      <c r="G9" s="8">
        <f t="shared" si="0"/>
        <v>-1485</v>
      </c>
      <c r="H9" s="14">
        <f t="shared" si="1"/>
        <v>-0.16349223824727513</v>
      </c>
      <c r="I9" s="8">
        <f t="shared" si="2"/>
        <v>-2761</v>
      </c>
      <c r="J9" s="14">
        <f t="shared" si="3"/>
        <v>-0.36338510134245855</v>
      </c>
      <c r="K9" s="8">
        <f t="shared" si="4"/>
        <v>-4246</v>
      </c>
      <c r="L9" s="14">
        <f t="shared" si="5"/>
        <v>-0.46746669602554219</v>
      </c>
    </row>
    <row r="10" spans="1:12" customFormat="1" x14ac:dyDescent="0.25">
      <c r="A10" s="6" t="s">
        <v>31</v>
      </c>
      <c r="B10" s="8">
        <v>1892</v>
      </c>
      <c r="C10" s="8">
        <v>1950</v>
      </c>
      <c r="D10" s="8">
        <v>1528</v>
      </c>
      <c r="E10" s="8">
        <v>1015</v>
      </c>
      <c r="G10" s="8">
        <f t="shared" si="0"/>
        <v>-422</v>
      </c>
      <c r="H10" s="14">
        <f t="shared" si="1"/>
        <v>-0.21641025641025641</v>
      </c>
      <c r="I10" s="8">
        <f t="shared" si="2"/>
        <v>-513</v>
      </c>
      <c r="J10" s="14">
        <f t="shared" si="3"/>
        <v>-0.3357329842931937</v>
      </c>
      <c r="K10" s="8">
        <f t="shared" si="4"/>
        <v>-935</v>
      </c>
      <c r="L10" s="14">
        <f t="shared" si="5"/>
        <v>-0.4794871794871795</v>
      </c>
    </row>
    <row r="11" spans="1:12" customFormat="1" x14ac:dyDescent="0.25">
      <c r="A11" s="6" t="s">
        <v>32</v>
      </c>
      <c r="B11" s="8">
        <v>71692</v>
      </c>
      <c r="C11" s="8">
        <v>64807</v>
      </c>
      <c r="D11" s="8">
        <v>51280</v>
      </c>
      <c r="E11" s="8">
        <v>37211</v>
      </c>
      <c r="G11" s="8">
        <f t="shared" si="0"/>
        <v>-13527</v>
      </c>
      <c r="H11" s="14">
        <f t="shared" si="1"/>
        <v>-0.20872745228138936</v>
      </c>
      <c r="I11" s="8">
        <f t="shared" si="2"/>
        <v>-14069</v>
      </c>
      <c r="J11" s="14">
        <f t="shared" si="3"/>
        <v>-0.27435647425897036</v>
      </c>
      <c r="K11" s="8">
        <f t="shared" si="4"/>
        <v>-27596</v>
      </c>
      <c r="L11" s="14">
        <f t="shared" si="5"/>
        <v>-0.42581819865138026</v>
      </c>
    </row>
    <row r="12" spans="1:12" customFormat="1" x14ac:dyDescent="0.25">
      <c r="A12" s="6" t="s">
        <v>33</v>
      </c>
      <c r="B12" s="8">
        <v>18444</v>
      </c>
      <c r="C12" s="8">
        <v>16865</v>
      </c>
      <c r="D12" s="8">
        <v>14479</v>
      </c>
      <c r="E12" s="8">
        <v>8553</v>
      </c>
      <c r="G12" s="8">
        <f t="shared" si="0"/>
        <v>-2386</v>
      </c>
      <c r="H12" s="14">
        <f t="shared" si="1"/>
        <v>-0.14147643047731989</v>
      </c>
      <c r="I12" s="8">
        <f t="shared" si="2"/>
        <v>-5926</v>
      </c>
      <c r="J12" s="14">
        <f t="shared" si="3"/>
        <v>-0.40928240900614682</v>
      </c>
      <c r="K12" s="8">
        <f t="shared" si="4"/>
        <v>-8312</v>
      </c>
      <c r="L12" s="14">
        <f t="shared" si="5"/>
        <v>-0.49285502520011859</v>
      </c>
    </row>
    <row r="13" spans="1:12" customFormat="1" x14ac:dyDescent="0.25">
      <c r="A13" s="6" t="s">
        <v>34</v>
      </c>
      <c r="B13" s="8">
        <v>1872</v>
      </c>
      <c r="C13" s="8">
        <v>1719</v>
      </c>
      <c r="D13" s="8">
        <v>1356</v>
      </c>
      <c r="E13" s="8">
        <v>1009</v>
      </c>
      <c r="G13" s="8">
        <f t="shared" si="0"/>
        <v>-363</v>
      </c>
      <c r="H13" s="14">
        <f t="shared" si="1"/>
        <v>-0.2111692844677138</v>
      </c>
      <c r="I13" s="8">
        <f t="shared" si="2"/>
        <v>-347</v>
      </c>
      <c r="J13" s="14">
        <f t="shared" si="3"/>
        <v>-0.25589970501474929</v>
      </c>
      <c r="K13" s="8">
        <f t="shared" si="4"/>
        <v>-710</v>
      </c>
      <c r="L13" s="14">
        <f t="shared" si="5"/>
        <v>-0.41303083187899942</v>
      </c>
    </row>
    <row r="14" spans="1:12" customFormat="1" x14ac:dyDescent="0.25">
      <c r="A14" s="6" t="s">
        <v>35</v>
      </c>
      <c r="B14" s="8">
        <v>2596</v>
      </c>
      <c r="C14" s="8">
        <v>2384</v>
      </c>
      <c r="D14" s="8">
        <v>1849</v>
      </c>
      <c r="E14" s="8">
        <v>453</v>
      </c>
      <c r="G14" s="8">
        <f t="shared" si="0"/>
        <v>-535</v>
      </c>
      <c r="H14" s="14">
        <f t="shared" si="1"/>
        <v>-0.22441275167785235</v>
      </c>
      <c r="I14" s="8">
        <f t="shared" si="2"/>
        <v>-1396</v>
      </c>
      <c r="J14" s="14">
        <f t="shared" si="3"/>
        <v>-0.75500270416441317</v>
      </c>
      <c r="K14" s="8">
        <f t="shared" si="4"/>
        <v>-1931</v>
      </c>
      <c r="L14" s="14">
        <f t="shared" si="5"/>
        <v>-0.80998322147651003</v>
      </c>
    </row>
    <row r="15" spans="1:12" customFormat="1" x14ac:dyDescent="0.25">
      <c r="A15" s="6" t="s">
        <v>36</v>
      </c>
      <c r="B15" s="8">
        <v>31602</v>
      </c>
      <c r="C15" s="8">
        <v>28004</v>
      </c>
      <c r="D15" s="8">
        <v>24572</v>
      </c>
      <c r="E15" s="8">
        <v>13968</v>
      </c>
      <c r="G15" s="8">
        <f t="shared" si="0"/>
        <v>-3432</v>
      </c>
      <c r="H15" s="14">
        <f t="shared" si="1"/>
        <v>-0.12255392086844737</v>
      </c>
      <c r="I15" s="8">
        <f t="shared" si="2"/>
        <v>-10604</v>
      </c>
      <c r="J15" s="14">
        <f t="shared" si="3"/>
        <v>-0.43154810353247597</v>
      </c>
      <c r="K15" s="8">
        <f t="shared" si="4"/>
        <v>-14036</v>
      </c>
      <c r="L15" s="14">
        <f t="shared" si="5"/>
        <v>-0.50121411226967572</v>
      </c>
    </row>
    <row r="16" spans="1:12" customFormat="1" x14ac:dyDescent="0.25">
      <c r="A16" s="6" t="s">
        <v>37</v>
      </c>
      <c r="B16" s="8">
        <v>13306</v>
      </c>
      <c r="C16" s="8">
        <v>12781</v>
      </c>
      <c r="D16" s="8">
        <v>11073</v>
      </c>
      <c r="E16" s="8">
        <v>9223</v>
      </c>
      <c r="G16" s="8">
        <f t="shared" si="0"/>
        <v>-1708</v>
      </c>
      <c r="H16" s="14">
        <f t="shared" si="1"/>
        <v>-0.13363586573820516</v>
      </c>
      <c r="I16" s="8">
        <f t="shared" si="2"/>
        <v>-1850</v>
      </c>
      <c r="J16" s="14">
        <f t="shared" si="3"/>
        <v>-0.16707306059785063</v>
      </c>
      <c r="K16" s="8">
        <f t="shared" si="4"/>
        <v>-3558</v>
      </c>
      <c r="L16" s="14">
        <f t="shared" si="5"/>
        <v>-0.27838197324153041</v>
      </c>
    </row>
    <row r="17" spans="1:12" customFormat="1" x14ac:dyDescent="0.25">
      <c r="A17" s="6" t="s">
        <v>38</v>
      </c>
      <c r="B17" s="8">
        <v>5746</v>
      </c>
      <c r="C17" s="8">
        <v>5589</v>
      </c>
      <c r="D17" s="8">
        <v>4935</v>
      </c>
      <c r="E17" s="8">
        <v>3847</v>
      </c>
      <c r="G17" s="8">
        <f t="shared" si="0"/>
        <v>-654</v>
      </c>
      <c r="H17" s="14">
        <f t="shared" si="1"/>
        <v>-0.11701556629092862</v>
      </c>
      <c r="I17" s="8">
        <f t="shared" si="2"/>
        <v>-1088</v>
      </c>
      <c r="J17" s="14">
        <f t="shared" si="3"/>
        <v>-0.22046605876393111</v>
      </c>
      <c r="K17" s="8">
        <f t="shared" si="4"/>
        <v>-1742</v>
      </c>
      <c r="L17" s="14">
        <f t="shared" si="5"/>
        <v>-0.31168366434066919</v>
      </c>
    </row>
    <row r="18" spans="1:12" customFormat="1" x14ac:dyDescent="0.25">
      <c r="A18" s="6" t="s">
        <v>39</v>
      </c>
      <c r="B18" s="8">
        <v>3173</v>
      </c>
      <c r="C18" s="8">
        <v>2947</v>
      </c>
      <c r="D18" s="8">
        <v>2885</v>
      </c>
      <c r="E18" s="8">
        <v>1985</v>
      </c>
      <c r="G18" s="8">
        <f t="shared" si="0"/>
        <v>-62</v>
      </c>
      <c r="H18" s="14">
        <f t="shared" si="1"/>
        <v>-2.1038344078724125E-2</v>
      </c>
      <c r="I18" s="8">
        <f t="shared" si="2"/>
        <v>-900</v>
      </c>
      <c r="J18" s="14">
        <f t="shared" si="3"/>
        <v>-0.31195840554592719</v>
      </c>
      <c r="K18" s="8">
        <f t="shared" si="4"/>
        <v>-962</v>
      </c>
      <c r="L18" s="14">
        <f t="shared" si="5"/>
        <v>-0.32643366135052598</v>
      </c>
    </row>
    <row r="19" spans="1:12" customFormat="1" x14ac:dyDescent="0.25">
      <c r="A19" s="6" t="s">
        <v>40</v>
      </c>
      <c r="B19" s="8">
        <v>11755</v>
      </c>
      <c r="C19" s="8">
        <v>9591</v>
      </c>
      <c r="D19" s="8">
        <v>8039</v>
      </c>
      <c r="E19" s="8">
        <v>3621</v>
      </c>
      <c r="G19" s="8">
        <f t="shared" si="0"/>
        <v>-1552</v>
      </c>
      <c r="H19" s="14">
        <f t="shared" si="1"/>
        <v>-0.16181837138984465</v>
      </c>
      <c r="I19" s="8">
        <f t="shared" si="2"/>
        <v>-4418</v>
      </c>
      <c r="J19" s="14">
        <f t="shared" si="3"/>
        <v>-0.54957084214454532</v>
      </c>
      <c r="K19" s="8">
        <f t="shared" si="4"/>
        <v>-5970</v>
      </c>
      <c r="L19" s="14">
        <f t="shared" si="5"/>
        <v>-0.62245855489521429</v>
      </c>
    </row>
    <row r="20" spans="1:12" customFormat="1" x14ac:dyDescent="0.25">
      <c r="A20" s="6" t="s">
        <v>41</v>
      </c>
      <c r="B20" s="8">
        <v>10186</v>
      </c>
      <c r="C20" s="8">
        <v>8711</v>
      </c>
      <c r="D20" s="8">
        <v>7306</v>
      </c>
      <c r="E20" s="8">
        <v>4065</v>
      </c>
      <c r="G20" s="8">
        <f t="shared" si="0"/>
        <v>-1405</v>
      </c>
      <c r="H20" s="14">
        <f t="shared" si="1"/>
        <v>-0.16129032258064516</v>
      </c>
      <c r="I20" s="8">
        <f t="shared" si="2"/>
        <v>-3241</v>
      </c>
      <c r="J20" s="14">
        <f t="shared" si="3"/>
        <v>-0.44360799343005747</v>
      </c>
      <c r="K20" s="8">
        <f t="shared" si="4"/>
        <v>-4646</v>
      </c>
      <c r="L20" s="14">
        <f t="shared" si="5"/>
        <v>-0.53334863965101598</v>
      </c>
    </row>
    <row r="21" spans="1:12" customFormat="1" x14ac:dyDescent="0.25">
      <c r="A21" s="6" t="s">
        <v>42</v>
      </c>
      <c r="B21" s="8">
        <v>2784</v>
      </c>
      <c r="C21" s="8">
        <v>2672</v>
      </c>
      <c r="D21" s="8">
        <v>2130</v>
      </c>
      <c r="E21" s="8">
        <v>1727</v>
      </c>
      <c r="G21" s="8">
        <f t="shared" si="0"/>
        <v>-542</v>
      </c>
      <c r="H21" s="14">
        <f t="shared" si="1"/>
        <v>-0.20284431137724551</v>
      </c>
      <c r="I21" s="8">
        <f t="shared" si="2"/>
        <v>-403</v>
      </c>
      <c r="J21" s="14">
        <f t="shared" si="3"/>
        <v>-0.18920187793427229</v>
      </c>
      <c r="K21" s="8">
        <f t="shared" si="4"/>
        <v>-945</v>
      </c>
      <c r="L21" s="14">
        <f t="shared" si="5"/>
        <v>-0.35366766467065869</v>
      </c>
    </row>
    <row r="22" spans="1:12" customFormat="1" x14ac:dyDescent="0.25">
      <c r="A22" s="6" t="s">
        <v>43</v>
      </c>
      <c r="B22" s="8">
        <v>15037</v>
      </c>
      <c r="C22" s="8">
        <v>14365</v>
      </c>
      <c r="D22" s="8">
        <v>11846</v>
      </c>
      <c r="E22" s="8">
        <v>7991</v>
      </c>
      <c r="G22" s="8">
        <f t="shared" si="0"/>
        <v>-2519</v>
      </c>
      <c r="H22" s="14">
        <f t="shared" si="1"/>
        <v>-0.17535676992690569</v>
      </c>
      <c r="I22" s="8">
        <f t="shared" si="2"/>
        <v>-3855</v>
      </c>
      <c r="J22" s="14">
        <f t="shared" si="3"/>
        <v>-0.32542630423771735</v>
      </c>
      <c r="K22" s="8">
        <f t="shared" si="4"/>
        <v>-6374</v>
      </c>
      <c r="L22" s="14">
        <f t="shared" si="5"/>
        <v>-0.44371736860424643</v>
      </c>
    </row>
    <row r="23" spans="1:12" customFormat="1" x14ac:dyDescent="0.25">
      <c r="A23" s="6" t="s">
        <v>44</v>
      </c>
      <c r="B23" s="8">
        <v>10464</v>
      </c>
      <c r="C23" s="8">
        <v>10291</v>
      </c>
      <c r="D23" s="8">
        <v>11120</v>
      </c>
      <c r="E23" s="8">
        <v>9975</v>
      </c>
      <c r="G23" s="8">
        <f t="shared" si="0"/>
        <v>829</v>
      </c>
      <c r="H23" s="14">
        <f t="shared" si="1"/>
        <v>8.0555825478573512E-2</v>
      </c>
      <c r="I23" s="8">
        <f t="shared" si="2"/>
        <v>-1145</v>
      </c>
      <c r="J23" s="14">
        <f t="shared" si="3"/>
        <v>-0.10296762589928057</v>
      </c>
      <c r="K23" s="8">
        <f t="shared" si="4"/>
        <v>-316</v>
      </c>
      <c r="L23" s="14">
        <f t="shared" si="5"/>
        <v>-3.0706442522592556E-2</v>
      </c>
    </row>
    <row r="24" spans="1:12" customFormat="1" x14ac:dyDescent="0.25">
      <c r="A24" s="6" t="s">
        <v>45</v>
      </c>
      <c r="B24" s="8">
        <v>14534</v>
      </c>
      <c r="C24" s="8">
        <v>14117</v>
      </c>
      <c r="D24" s="8">
        <v>13463</v>
      </c>
      <c r="E24" s="8">
        <v>9932</v>
      </c>
      <c r="G24" s="8">
        <f t="shared" si="0"/>
        <v>-654</v>
      </c>
      <c r="H24" s="14">
        <f t="shared" si="1"/>
        <v>-4.6327123326485795E-2</v>
      </c>
      <c r="I24" s="8">
        <f t="shared" si="2"/>
        <v>-3531</v>
      </c>
      <c r="J24" s="14">
        <f t="shared" si="3"/>
        <v>-0.26227438163856498</v>
      </c>
      <c r="K24" s="8">
        <f t="shared" si="4"/>
        <v>-4185</v>
      </c>
      <c r="L24" s="14">
        <f t="shared" si="5"/>
        <v>-0.29645108734150316</v>
      </c>
    </row>
    <row r="25" spans="1:12" customFormat="1" x14ac:dyDescent="0.25">
      <c r="A25" s="6" t="s">
        <v>46</v>
      </c>
      <c r="B25" s="8">
        <v>20542</v>
      </c>
      <c r="C25" s="8">
        <v>18978</v>
      </c>
      <c r="D25" s="8">
        <v>16969</v>
      </c>
      <c r="E25" s="8">
        <v>12351</v>
      </c>
      <c r="G25" s="8">
        <f t="shared" si="0"/>
        <v>-2009</v>
      </c>
      <c r="H25" s="14">
        <f t="shared" si="1"/>
        <v>-0.10585941616608704</v>
      </c>
      <c r="I25" s="8">
        <f t="shared" si="2"/>
        <v>-4618</v>
      </c>
      <c r="J25" s="14">
        <f t="shared" si="3"/>
        <v>-0.27214332017207848</v>
      </c>
      <c r="K25" s="8">
        <f t="shared" si="4"/>
        <v>-6627</v>
      </c>
      <c r="L25" s="14">
        <f t="shared" si="5"/>
        <v>-0.34919380335124883</v>
      </c>
    </row>
    <row r="26" spans="1:12" customFormat="1" x14ac:dyDescent="0.25">
      <c r="A26" s="6" t="s">
        <v>47</v>
      </c>
      <c r="B26" s="8">
        <v>3615</v>
      </c>
      <c r="C26" s="8">
        <v>3092</v>
      </c>
      <c r="D26" s="8">
        <v>2556</v>
      </c>
      <c r="E26" s="8">
        <v>2034</v>
      </c>
      <c r="G26" s="8">
        <f t="shared" si="0"/>
        <v>-536</v>
      </c>
      <c r="H26" s="14">
        <f t="shared" si="1"/>
        <v>-0.17335058214747737</v>
      </c>
      <c r="I26" s="8">
        <f t="shared" si="2"/>
        <v>-522</v>
      </c>
      <c r="J26" s="14">
        <f t="shared" si="3"/>
        <v>-0.20422535211267606</v>
      </c>
      <c r="K26" s="8">
        <f t="shared" si="4"/>
        <v>-1058</v>
      </c>
      <c r="L26" s="14">
        <f t="shared" si="5"/>
        <v>-0.34217335058214748</v>
      </c>
    </row>
    <row r="27" spans="1:12" customFormat="1" x14ac:dyDescent="0.25">
      <c r="A27" s="6" t="s">
        <v>48</v>
      </c>
      <c r="B27" s="8">
        <v>9066</v>
      </c>
      <c r="C27" s="8">
        <v>8165</v>
      </c>
      <c r="D27" s="8">
        <v>6795</v>
      </c>
      <c r="E27" s="8">
        <v>4115</v>
      </c>
      <c r="G27" s="8">
        <f t="shared" si="0"/>
        <v>-1370</v>
      </c>
      <c r="H27" s="14">
        <f t="shared" si="1"/>
        <v>-0.1677893447642376</v>
      </c>
      <c r="I27" s="8">
        <f t="shared" si="2"/>
        <v>-2680</v>
      </c>
      <c r="J27" s="14">
        <f t="shared" si="3"/>
        <v>-0.39440765268579836</v>
      </c>
      <c r="K27" s="8">
        <f t="shared" si="4"/>
        <v>-4050</v>
      </c>
      <c r="L27" s="14">
        <f t="shared" si="5"/>
        <v>-0.4960195958358849</v>
      </c>
    </row>
    <row r="28" spans="1:12" customFormat="1" x14ac:dyDescent="0.25">
      <c r="A28" s="6" t="s">
        <v>49</v>
      </c>
      <c r="B28" s="8">
        <v>666</v>
      </c>
      <c r="C28" s="8">
        <v>636</v>
      </c>
      <c r="D28" s="8">
        <v>643</v>
      </c>
      <c r="E28" s="8">
        <v>570</v>
      </c>
      <c r="G28" s="8">
        <f t="shared" si="0"/>
        <v>7</v>
      </c>
      <c r="H28" s="14">
        <f t="shared" si="1"/>
        <v>1.10062893081761E-2</v>
      </c>
      <c r="I28" s="8">
        <f t="shared" si="2"/>
        <v>-73</v>
      </c>
      <c r="J28" s="14">
        <f t="shared" si="3"/>
        <v>-0.11353032659409021</v>
      </c>
      <c r="K28" s="8">
        <f t="shared" si="4"/>
        <v>-66</v>
      </c>
      <c r="L28" s="14">
        <f t="shared" si="5"/>
        <v>-0.10377358490566038</v>
      </c>
    </row>
    <row r="29" spans="1:12" customFormat="1" x14ac:dyDescent="0.25">
      <c r="A29" s="6" t="s">
        <v>50</v>
      </c>
      <c r="B29" s="8">
        <v>3325</v>
      </c>
      <c r="C29" s="8">
        <v>2699</v>
      </c>
      <c r="D29" s="8">
        <v>2635</v>
      </c>
      <c r="E29" s="8">
        <v>2065</v>
      </c>
      <c r="G29" s="8">
        <f t="shared" si="0"/>
        <v>-64</v>
      </c>
      <c r="H29" s="14">
        <f t="shared" si="1"/>
        <v>-2.3712486105965172E-2</v>
      </c>
      <c r="I29" s="8">
        <f t="shared" si="2"/>
        <v>-570</v>
      </c>
      <c r="J29" s="14">
        <f t="shared" si="3"/>
        <v>-0.21631878557874762</v>
      </c>
      <c r="K29" s="8">
        <f t="shared" si="4"/>
        <v>-634</v>
      </c>
      <c r="L29" s="14">
        <f t="shared" si="5"/>
        <v>-0.23490181548721747</v>
      </c>
    </row>
    <row r="30" spans="1:12" customFormat="1" x14ac:dyDescent="0.25">
      <c r="A30" s="6" t="s">
        <v>51</v>
      </c>
      <c r="B30" s="8">
        <v>3603</v>
      </c>
      <c r="C30" s="8">
        <v>3204</v>
      </c>
      <c r="D30" s="8">
        <v>2271</v>
      </c>
      <c r="E30" s="8">
        <v>1553</v>
      </c>
      <c r="G30" s="8">
        <f t="shared" si="0"/>
        <v>-933</v>
      </c>
      <c r="H30" s="14">
        <f t="shared" si="1"/>
        <v>-0.29119850187265917</v>
      </c>
      <c r="I30" s="8">
        <f t="shared" si="2"/>
        <v>-718</v>
      </c>
      <c r="J30" s="14">
        <f t="shared" si="3"/>
        <v>-0.31616028181417877</v>
      </c>
      <c r="K30" s="8">
        <f t="shared" si="4"/>
        <v>-1651</v>
      </c>
      <c r="L30" s="14">
        <f t="shared" si="5"/>
        <v>-0.51529338327091134</v>
      </c>
    </row>
    <row r="31" spans="1:12" customFormat="1" x14ac:dyDescent="0.25">
      <c r="A31" s="6" t="s">
        <v>52</v>
      </c>
      <c r="B31" s="8">
        <v>1538</v>
      </c>
      <c r="C31" s="8">
        <v>1582</v>
      </c>
      <c r="D31" s="8">
        <v>1457</v>
      </c>
      <c r="E31" s="8">
        <v>985</v>
      </c>
      <c r="G31" s="8">
        <f t="shared" si="0"/>
        <v>-125</v>
      </c>
      <c r="H31" s="14">
        <f t="shared" si="1"/>
        <v>-7.9013906447534768E-2</v>
      </c>
      <c r="I31" s="8">
        <f t="shared" si="2"/>
        <v>-472</v>
      </c>
      <c r="J31" s="14">
        <f t="shared" si="3"/>
        <v>-0.32395332875772137</v>
      </c>
      <c r="K31" s="8">
        <f t="shared" si="4"/>
        <v>-597</v>
      </c>
      <c r="L31" s="14">
        <f t="shared" si="5"/>
        <v>-0.37737041719342607</v>
      </c>
    </row>
    <row r="32" spans="1:12" customFormat="1" x14ac:dyDescent="0.25">
      <c r="A32" s="6" t="s">
        <v>53</v>
      </c>
      <c r="B32" s="8">
        <v>9710</v>
      </c>
      <c r="C32" s="8">
        <v>9811</v>
      </c>
      <c r="D32" s="8">
        <v>7640</v>
      </c>
      <c r="E32" s="8">
        <v>6592</v>
      </c>
      <c r="G32" s="8">
        <f t="shared" si="0"/>
        <v>-2171</v>
      </c>
      <c r="H32" s="14">
        <f t="shared" si="1"/>
        <v>-0.2212822342268882</v>
      </c>
      <c r="I32" s="8">
        <f t="shared" si="2"/>
        <v>-1048</v>
      </c>
      <c r="J32" s="14">
        <f t="shared" si="3"/>
        <v>-0.13717277486910995</v>
      </c>
      <c r="K32" s="8">
        <f t="shared" si="4"/>
        <v>-3219</v>
      </c>
      <c r="L32" s="14">
        <f t="shared" si="5"/>
        <v>-0.32810111099785955</v>
      </c>
    </row>
    <row r="33" spans="1:12" customFormat="1" x14ac:dyDescent="0.25">
      <c r="A33" s="6" t="s">
        <v>54</v>
      </c>
      <c r="B33" s="8">
        <v>5845</v>
      </c>
      <c r="C33" s="8">
        <v>5281</v>
      </c>
      <c r="D33" s="8">
        <v>4547</v>
      </c>
      <c r="E33" s="8">
        <v>2828</v>
      </c>
      <c r="G33" s="8">
        <f t="shared" si="0"/>
        <v>-734</v>
      </c>
      <c r="H33" s="14">
        <f t="shared" si="1"/>
        <v>-0.1389888278735088</v>
      </c>
      <c r="I33" s="8">
        <f t="shared" si="2"/>
        <v>-1719</v>
      </c>
      <c r="J33" s="14">
        <f t="shared" si="3"/>
        <v>-0.37805146250274907</v>
      </c>
      <c r="K33" s="8">
        <f t="shared" si="4"/>
        <v>-2453</v>
      </c>
      <c r="L33" s="14">
        <f t="shared" si="5"/>
        <v>-0.46449536072713499</v>
      </c>
    </row>
    <row r="34" spans="1:12" customFormat="1" x14ac:dyDescent="0.25">
      <c r="A34" s="6" t="s">
        <v>55</v>
      </c>
      <c r="B34" s="8">
        <v>49992</v>
      </c>
      <c r="C34" s="8">
        <v>38259</v>
      </c>
      <c r="D34" s="8">
        <v>32967</v>
      </c>
      <c r="E34" s="8">
        <v>23658</v>
      </c>
      <c r="G34" s="8">
        <f t="shared" si="0"/>
        <v>-5292</v>
      </c>
      <c r="H34" s="14">
        <f t="shared" si="1"/>
        <v>-0.13832039520112915</v>
      </c>
      <c r="I34" s="8">
        <f t="shared" si="2"/>
        <v>-9309</v>
      </c>
      <c r="J34" s="14">
        <f t="shared" si="3"/>
        <v>-0.28237328237328235</v>
      </c>
      <c r="K34" s="8">
        <f t="shared" si="4"/>
        <v>-14601</v>
      </c>
      <c r="L34" s="14">
        <f t="shared" si="5"/>
        <v>-0.38163569356229909</v>
      </c>
    </row>
    <row r="35" spans="1:12" customFormat="1" x14ac:dyDescent="0.25">
      <c r="A35" s="6" t="s">
        <v>56</v>
      </c>
      <c r="B35" s="8">
        <v>28277</v>
      </c>
      <c r="C35" s="8">
        <v>22224</v>
      </c>
      <c r="D35" s="8">
        <v>19054</v>
      </c>
      <c r="E35" s="8">
        <v>13943</v>
      </c>
      <c r="G35" s="8">
        <f t="shared" ref="G35:G60" si="6">D35-C35</f>
        <v>-3170</v>
      </c>
      <c r="H35" s="14">
        <f t="shared" ref="H35:H60" si="7">IF(C35&gt;0, G35/C35, 0)</f>
        <v>-0.14263858891288697</v>
      </c>
      <c r="I35" s="8">
        <f t="shared" ref="I35:I60" si="8">E35-D35</f>
        <v>-5111</v>
      </c>
      <c r="J35" s="14">
        <f t="shared" ref="J35:J60" si="9">IF(D35&gt;0, I35/D35, 0)</f>
        <v>-0.26823764039046921</v>
      </c>
      <c r="K35" s="8">
        <f t="shared" ref="K35:K60" si="10">E35-C35</f>
        <v>-8281</v>
      </c>
      <c r="L35" s="14">
        <f t="shared" ref="L35:L60" si="11">IF(C35&gt;0, K35/C35, 0)</f>
        <v>-0.3726151907847372</v>
      </c>
    </row>
    <row r="36" spans="1:12" customFormat="1" x14ac:dyDescent="0.25">
      <c r="A36" s="6" t="s">
        <v>57</v>
      </c>
      <c r="B36" s="8">
        <v>1060</v>
      </c>
      <c r="C36" s="8">
        <v>930</v>
      </c>
      <c r="D36" s="8">
        <v>855</v>
      </c>
      <c r="E36" s="8">
        <v>686</v>
      </c>
      <c r="G36" s="8">
        <f t="shared" si="6"/>
        <v>-75</v>
      </c>
      <c r="H36" s="14">
        <f t="shared" si="7"/>
        <v>-8.0645161290322578E-2</v>
      </c>
      <c r="I36" s="8">
        <f t="shared" si="8"/>
        <v>-169</v>
      </c>
      <c r="J36" s="14">
        <f t="shared" si="9"/>
        <v>-0.19766081871345029</v>
      </c>
      <c r="K36" s="8">
        <f t="shared" si="10"/>
        <v>-244</v>
      </c>
      <c r="L36" s="14">
        <f t="shared" si="11"/>
        <v>-0.26236559139784948</v>
      </c>
    </row>
    <row r="37" spans="1:12" customFormat="1" x14ac:dyDescent="0.25">
      <c r="A37" s="6" t="s">
        <v>58</v>
      </c>
      <c r="B37" s="8">
        <v>15641</v>
      </c>
      <c r="C37" s="8">
        <v>14837</v>
      </c>
      <c r="D37" s="8">
        <v>11808</v>
      </c>
      <c r="E37" s="8">
        <v>9449</v>
      </c>
      <c r="G37" s="8">
        <f t="shared" si="6"/>
        <v>-3029</v>
      </c>
      <c r="H37" s="14">
        <f t="shared" si="7"/>
        <v>-0.20415178270539866</v>
      </c>
      <c r="I37" s="8">
        <f t="shared" si="8"/>
        <v>-2359</v>
      </c>
      <c r="J37" s="14">
        <f t="shared" si="9"/>
        <v>-0.19977981029810299</v>
      </c>
      <c r="K37" s="8">
        <f t="shared" si="10"/>
        <v>-5388</v>
      </c>
      <c r="L37" s="14">
        <f t="shared" si="11"/>
        <v>-0.36314618858259756</v>
      </c>
    </row>
    <row r="38" spans="1:12" customFormat="1" x14ac:dyDescent="0.25">
      <c r="A38" s="6" t="s">
        <v>59</v>
      </c>
      <c r="B38" s="8">
        <v>7729</v>
      </c>
      <c r="C38" s="8">
        <v>6194</v>
      </c>
      <c r="D38" s="8">
        <v>5170</v>
      </c>
      <c r="E38" s="8">
        <v>3624</v>
      </c>
      <c r="G38" s="8">
        <f t="shared" si="6"/>
        <v>-1024</v>
      </c>
      <c r="H38" s="14">
        <f t="shared" si="7"/>
        <v>-0.1653212786567646</v>
      </c>
      <c r="I38" s="8">
        <f t="shared" si="8"/>
        <v>-1546</v>
      </c>
      <c r="J38" s="14">
        <f t="shared" si="9"/>
        <v>-0.29903288201160544</v>
      </c>
      <c r="K38" s="8">
        <f t="shared" si="10"/>
        <v>-2570</v>
      </c>
      <c r="L38" s="14">
        <f t="shared" si="11"/>
        <v>-0.41491766225379401</v>
      </c>
    </row>
    <row r="39" spans="1:12" customFormat="1" x14ac:dyDescent="0.25">
      <c r="A39" s="6" t="s">
        <v>60</v>
      </c>
      <c r="B39" s="8">
        <v>6635</v>
      </c>
      <c r="C39" s="8">
        <v>5867</v>
      </c>
      <c r="D39" s="8">
        <v>5137</v>
      </c>
      <c r="E39" s="8">
        <v>4311</v>
      </c>
      <c r="G39" s="8">
        <f t="shared" si="6"/>
        <v>-730</v>
      </c>
      <c r="H39" s="14">
        <f t="shared" si="7"/>
        <v>-0.12442474859382989</v>
      </c>
      <c r="I39" s="8">
        <f t="shared" si="8"/>
        <v>-826</v>
      </c>
      <c r="J39" s="14">
        <f t="shared" si="9"/>
        <v>-0.16079423788203231</v>
      </c>
      <c r="K39" s="8">
        <f t="shared" si="10"/>
        <v>-1556</v>
      </c>
      <c r="L39" s="14">
        <f t="shared" si="11"/>
        <v>-0.26521220385205385</v>
      </c>
    </row>
    <row r="40" spans="1:12" customFormat="1" x14ac:dyDescent="0.25">
      <c r="A40" s="6" t="s">
        <v>61</v>
      </c>
      <c r="B40" s="8">
        <v>10991</v>
      </c>
      <c r="C40" s="8">
        <v>8995</v>
      </c>
      <c r="D40" s="8">
        <v>7836</v>
      </c>
      <c r="E40" s="8">
        <v>6142</v>
      </c>
      <c r="G40" s="8">
        <f t="shared" si="6"/>
        <v>-1159</v>
      </c>
      <c r="H40" s="14">
        <f t="shared" si="7"/>
        <v>-0.12884936075597553</v>
      </c>
      <c r="I40" s="8">
        <f t="shared" si="8"/>
        <v>-1694</v>
      </c>
      <c r="J40" s="14">
        <f t="shared" si="9"/>
        <v>-0.21618172537008679</v>
      </c>
      <c r="K40" s="8">
        <f t="shared" si="10"/>
        <v>-2853</v>
      </c>
      <c r="L40" s="14">
        <f t="shared" si="11"/>
        <v>-0.31717620900500276</v>
      </c>
    </row>
    <row r="41" spans="1:12" customFormat="1" x14ac:dyDescent="0.25">
      <c r="A41" s="6" t="s">
        <v>62</v>
      </c>
      <c r="B41" s="8">
        <v>2625</v>
      </c>
      <c r="C41" s="8">
        <v>2887</v>
      </c>
      <c r="D41" s="8">
        <v>2410</v>
      </c>
      <c r="E41" s="8">
        <v>1928</v>
      </c>
      <c r="G41" s="8">
        <f t="shared" si="6"/>
        <v>-477</v>
      </c>
      <c r="H41" s="14">
        <f t="shared" si="7"/>
        <v>-0.16522341531001039</v>
      </c>
      <c r="I41" s="8">
        <f t="shared" si="8"/>
        <v>-482</v>
      </c>
      <c r="J41" s="14">
        <f t="shared" si="9"/>
        <v>-0.2</v>
      </c>
      <c r="K41" s="8">
        <f t="shared" si="10"/>
        <v>-959</v>
      </c>
      <c r="L41" s="14">
        <f t="shared" si="11"/>
        <v>-0.33217873224800831</v>
      </c>
    </row>
    <row r="42" spans="1:12" customFormat="1" x14ac:dyDescent="0.25">
      <c r="A42" s="6" t="s">
        <v>63</v>
      </c>
      <c r="B42" s="8">
        <v>8882</v>
      </c>
      <c r="C42" s="8">
        <v>7908</v>
      </c>
      <c r="D42" s="8">
        <v>6494</v>
      </c>
      <c r="E42" s="8">
        <v>4646</v>
      </c>
      <c r="G42" s="8">
        <f t="shared" si="6"/>
        <v>-1414</v>
      </c>
      <c r="H42" s="14">
        <f t="shared" si="7"/>
        <v>-0.17880627212948913</v>
      </c>
      <c r="I42" s="8">
        <f t="shared" si="8"/>
        <v>-1848</v>
      </c>
      <c r="J42" s="14">
        <f t="shared" si="9"/>
        <v>-0.28457037265167845</v>
      </c>
      <c r="K42" s="8">
        <f t="shared" si="10"/>
        <v>-3262</v>
      </c>
      <c r="L42" s="14">
        <f t="shared" si="11"/>
        <v>-0.41249367728882147</v>
      </c>
    </row>
    <row r="43" spans="1:12" customFormat="1" x14ac:dyDescent="0.25">
      <c r="A43" s="6" t="s">
        <v>64</v>
      </c>
      <c r="B43" s="8">
        <v>1206</v>
      </c>
      <c r="C43" s="8">
        <v>1222</v>
      </c>
      <c r="D43" s="8">
        <v>716</v>
      </c>
      <c r="E43" s="8">
        <v>764</v>
      </c>
      <c r="G43" s="8">
        <f t="shared" si="6"/>
        <v>-506</v>
      </c>
      <c r="H43" s="14">
        <f t="shared" si="7"/>
        <v>-0.41407528641571195</v>
      </c>
      <c r="I43" s="8">
        <f t="shared" si="8"/>
        <v>48</v>
      </c>
      <c r="J43" s="14">
        <f t="shared" si="9"/>
        <v>6.7039106145251395E-2</v>
      </c>
      <c r="K43" s="8">
        <f t="shared" si="10"/>
        <v>-458</v>
      </c>
      <c r="L43" s="14">
        <f t="shared" si="11"/>
        <v>-0.37479541734860883</v>
      </c>
    </row>
    <row r="44" spans="1:12" customFormat="1" x14ac:dyDescent="0.25">
      <c r="A44" s="6" t="s">
        <v>65</v>
      </c>
      <c r="B44" s="8">
        <v>7456</v>
      </c>
      <c r="C44" s="8">
        <v>5190</v>
      </c>
      <c r="D44" s="8">
        <v>4540</v>
      </c>
      <c r="E44" s="8">
        <v>3860</v>
      </c>
      <c r="G44" s="8">
        <f t="shared" si="6"/>
        <v>-650</v>
      </c>
      <c r="H44" s="14">
        <f t="shared" si="7"/>
        <v>-0.12524084778420039</v>
      </c>
      <c r="I44" s="8">
        <f t="shared" si="8"/>
        <v>-680</v>
      </c>
      <c r="J44" s="14">
        <f t="shared" si="9"/>
        <v>-0.14977973568281938</v>
      </c>
      <c r="K44" s="8">
        <f t="shared" si="10"/>
        <v>-1330</v>
      </c>
      <c r="L44" s="14">
        <f t="shared" si="11"/>
        <v>-0.25626204238921002</v>
      </c>
    </row>
    <row r="45" spans="1:12" customFormat="1" x14ac:dyDescent="0.25">
      <c r="A45" s="6" t="s">
        <v>66</v>
      </c>
      <c r="B45" s="8">
        <v>44070</v>
      </c>
      <c r="C45" s="8">
        <v>41216</v>
      </c>
      <c r="D45" s="8">
        <v>36809</v>
      </c>
      <c r="E45" s="8">
        <v>26410</v>
      </c>
      <c r="G45" s="8">
        <f t="shared" si="6"/>
        <v>-4407</v>
      </c>
      <c r="H45" s="14">
        <f t="shared" si="7"/>
        <v>-0.10692449534161491</v>
      </c>
      <c r="I45" s="8">
        <f t="shared" si="8"/>
        <v>-10399</v>
      </c>
      <c r="J45" s="14">
        <f t="shared" si="9"/>
        <v>-0.28251242902551005</v>
      </c>
      <c r="K45" s="8">
        <f t="shared" si="10"/>
        <v>-14806</v>
      </c>
      <c r="L45" s="14">
        <f t="shared" si="11"/>
        <v>-0.35922942546583853</v>
      </c>
    </row>
    <row r="46" spans="1:12" customFormat="1" x14ac:dyDescent="0.25">
      <c r="A46" s="6" t="s">
        <v>67</v>
      </c>
      <c r="B46" s="8">
        <v>6523</v>
      </c>
      <c r="C46" s="8">
        <v>5877</v>
      </c>
      <c r="D46" s="8">
        <v>5349</v>
      </c>
      <c r="E46" s="8">
        <v>3897</v>
      </c>
      <c r="G46" s="8">
        <f t="shared" si="6"/>
        <v>-528</v>
      </c>
      <c r="H46" s="14">
        <f t="shared" si="7"/>
        <v>-8.9841755997958142E-2</v>
      </c>
      <c r="I46" s="8">
        <f t="shared" si="8"/>
        <v>-1452</v>
      </c>
      <c r="J46" s="14">
        <f t="shared" si="9"/>
        <v>-0.27145260796410542</v>
      </c>
      <c r="K46" s="8">
        <f t="shared" si="10"/>
        <v>-1980</v>
      </c>
      <c r="L46" s="14">
        <f t="shared" si="11"/>
        <v>-0.33690658499234305</v>
      </c>
    </row>
    <row r="47" spans="1:12" customFormat="1" x14ac:dyDescent="0.25">
      <c r="A47" s="6" t="s">
        <v>68</v>
      </c>
      <c r="B47" s="8">
        <v>490</v>
      </c>
      <c r="C47" s="8">
        <v>470</v>
      </c>
      <c r="D47" s="8">
        <v>385</v>
      </c>
      <c r="E47" s="8">
        <v>303</v>
      </c>
      <c r="G47" s="8">
        <f t="shared" si="6"/>
        <v>-85</v>
      </c>
      <c r="H47" s="14">
        <f t="shared" si="7"/>
        <v>-0.18085106382978725</v>
      </c>
      <c r="I47" s="8">
        <f t="shared" si="8"/>
        <v>-82</v>
      </c>
      <c r="J47" s="14">
        <f t="shared" si="9"/>
        <v>-0.21298701298701297</v>
      </c>
      <c r="K47" s="8">
        <f t="shared" si="10"/>
        <v>-167</v>
      </c>
      <c r="L47" s="14">
        <f t="shared" si="11"/>
        <v>-0.35531914893617023</v>
      </c>
    </row>
    <row r="48" spans="1:12" customFormat="1" x14ac:dyDescent="0.25">
      <c r="A48" s="6" t="s">
        <v>69</v>
      </c>
      <c r="B48" s="8">
        <v>9839</v>
      </c>
      <c r="C48" s="8">
        <v>9879</v>
      </c>
      <c r="D48" s="8">
        <v>9108</v>
      </c>
      <c r="E48" s="8">
        <v>5863</v>
      </c>
      <c r="G48" s="8">
        <f t="shared" si="6"/>
        <v>-771</v>
      </c>
      <c r="H48" s="14">
        <f t="shared" si="7"/>
        <v>-7.8044336471302767E-2</v>
      </c>
      <c r="I48" s="8">
        <f t="shared" si="8"/>
        <v>-3245</v>
      </c>
      <c r="J48" s="14">
        <f t="shared" si="9"/>
        <v>-0.35628019323671495</v>
      </c>
      <c r="K48" s="8">
        <f t="shared" si="10"/>
        <v>-4016</v>
      </c>
      <c r="L48" s="14">
        <f t="shared" si="11"/>
        <v>-0.40651887842899082</v>
      </c>
    </row>
    <row r="49" spans="1:12" customFormat="1" x14ac:dyDescent="0.25">
      <c r="A49" s="6" t="s">
        <v>70</v>
      </c>
      <c r="B49" s="8">
        <v>25235</v>
      </c>
      <c r="C49" s="8">
        <v>24025</v>
      </c>
      <c r="D49" s="8">
        <v>20958</v>
      </c>
      <c r="E49" s="8">
        <v>15611</v>
      </c>
      <c r="G49" s="8">
        <f t="shared" si="6"/>
        <v>-3067</v>
      </c>
      <c r="H49" s="14">
        <f t="shared" si="7"/>
        <v>-0.12765868886576484</v>
      </c>
      <c r="I49" s="8">
        <f t="shared" si="8"/>
        <v>-5347</v>
      </c>
      <c r="J49" s="14">
        <f t="shared" si="9"/>
        <v>-0.25512930623151064</v>
      </c>
      <c r="K49" s="8">
        <f t="shared" si="10"/>
        <v>-8414</v>
      </c>
      <c r="L49" s="14">
        <f t="shared" si="11"/>
        <v>-0.3502185223725286</v>
      </c>
    </row>
    <row r="50" spans="1:12" customFormat="1" x14ac:dyDescent="0.25">
      <c r="A50" s="6" t="s">
        <v>71</v>
      </c>
      <c r="B50" s="8">
        <v>2636</v>
      </c>
      <c r="C50" s="8">
        <v>4094</v>
      </c>
      <c r="D50" s="8">
        <v>2689</v>
      </c>
      <c r="E50" s="8">
        <v>2188</v>
      </c>
      <c r="G50" s="8">
        <f t="shared" si="6"/>
        <v>-1405</v>
      </c>
      <c r="H50" s="14">
        <f t="shared" si="7"/>
        <v>-0.34318514899853442</v>
      </c>
      <c r="I50" s="8">
        <f t="shared" si="8"/>
        <v>-501</v>
      </c>
      <c r="J50" s="14">
        <f t="shared" si="9"/>
        <v>-0.18631461509854966</v>
      </c>
      <c r="K50" s="8">
        <f t="shared" si="10"/>
        <v>-1906</v>
      </c>
      <c r="L50" s="14">
        <f t="shared" si="11"/>
        <v>-0.46555935515388375</v>
      </c>
    </row>
    <row r="51" spans="1:12" customFormat="1" x14ac:dyDescent="0.25">
      <c r="A51" s="6" t="s">
        <v>72</v>
      </c>
      <c r="B51" s="8">
        <v>6506</v>
      </c>
      <c r="C51" s="8">
        <v>6076</v>
      </c>
      <c r="D51" s="8">
        <v>6076</v>
      </c>
      <c r="E51" s="8">
        <v>4852</v>
      </c>
      <c r="G51" s="8">
        <f t="shared" si="6"/>
        <v>0</v>
      </c>
      <c r="H51" s="14">
        <f t="shared" si="7"/>
        <v>0</v>
      </c>
      <c r="I51" s="8">
        <f t="shared" si="8"/>
        <v>-1224</v>
      </c>
      <c r="J51" s="14">
        <f t="shared" si="9"/>
        <v>-0.20144832126398945</v>
      </c>
      <c r="K51" s="8">
        <f t="shared" si="10"/>
        <v>-1224</v>
      </c>
      <c r="L51" s="14">
        <f t="shared" si="11"/>
        <v>-0.20144832126398945</v>
      </c>
    </row>
    <row r="52" spans="1:12" customFormat="1" x14ac:dyDescent="0.25">
      <c r="A52" s="6" t="s">
        <v>73</v>
      </c>
      <c r="B52" s="8">
        <v>852</v>
      </c>
      <c r="C52" s="8">
        <v>797</v>
      </c>
      <c r="D52" s="8">
        <v>653</v>
      </c>
      <c r="E52" s="8">
        <v>565</v>
      </c>
      <c r="G52" s="8">
        <f t="shared" si="6"/>
        <v>-144</v>
      </c>
      <c r="H52" s="14">
        <f t="shared" si="7"/>
        <v>-0.1806775407779172</v>
      </c>
      <c r="I52" s="8">
        <f t="shared" si="8"/>
        <v>-88</v>
      </c>
      <c r="J52" s="14">
        <f t="shared" si="9"/>
        <v>-0.13476263399693722</v>
      </c>
      <c r="K52" s="8">
        <f t="shared" si="10"/>
        <v>-232</v>
      </c>
      <c r="L52" s="14">
        <f t="shared" si="11"/>
        <v>-0.29109159347553326</v>
      </c>
    </row>
    <row r="53" spans="1:12" customFormat="1" x14ac:dyDescent="0.25">
      <c r="A53" s="6" t="s">
        <v>74</v>
      </c>
      <c r="B53" s="8">
        <v>532</v>
      </c>
      <c r="C53" s="8">
        <v>449</v>
      </c>
      <c r="D53" s="8">
        <v>371</v>
      </c>
      <c r="E53" s="8">
        <v>516</v>
      </c>
      <c r="G53" s="8">
        <f t="shared" si="6"/>
        <v>-78</v>
      </c>
      <c r="H53" s="14">
        <f t="shared" si="7"/>
        <v>-0.17371937639198218</v>
      </c>
      <c r="I53" s="8">
        <f t="shared" si="8"/>
        <v>145</v>
      </c>
      <c r="J53" s="14">
        <f t="shared" si="9"/>
        <v>0.39083557951482478</v>
      </c>
      <c r="K53" s="8">
        <f t="shared" si="10"/>
        <v>67</v>
      </c>
      <c r="L53" s="14">
        <f t="shared" si="11"/>
        <v>0.1492204899777283</v>
      </c>
    </row>
    <row r="54" spans="1:12" customFormat="1" x14ac:dyDescent="0.25">
      <c r="A54" s="6" t="s">
        <v>75</v>
      </c>
      <c r="B54" s="8">
        <v>2311</v>
      </c>
      <c r="C54" s="8">
        <v>1859</v>
      </c>
      <c r="D54" s="8">
        <v>584</v>
      </c>
      <c r="E54" s="8">
        <v>2056</v>
      </c>
      <c r="G54" s="8">
        <f t="shared" si="6"/>
        <v>-1275</v>
      </c>
      <c r="H54" s="14">
        <f t="shared" si="7"/>
        <v>-0.68585260892953204</v>
      </c>
      <c r="I54" s="8">
        <f t="shared" si="8"/>
        <v>1472</v>
      </c>
      <c r="J54" s="14">
        <f t="shared" si="9"/>
        <v>2.5205479452054793</v>
      </c>
      <c r="K54" s="8">
        <f t="shared" si="10"/>
        <v>197</v>
      </c>
      <c r="L54" s="14">
        <f t="shared" si="11"/>
        <v>0.10597095212479828</v>
      </c>
    </row>
    <row r="55" spans="1:12" customFormat="1" x14ac:dyDescent="0.25">
      <c r="A55" s="6" t="s">
        <v>76</v>
      </c>
      <c r="B55" s="8">
        <v>75</v>
      </c>
      <c r="C55" s="8">
        <v>112</v>
      </c>
      <c r="D55" s="8">
        <v>62</v>
      </c>
      <c r="E55" s="8">
        <v>42</v>
      </c>
      <c r="G55" s="8">
        <f t="shared" si="6"/>
        <v>-50</v>
      </c>
      <c r="H55" s="14">
        <f t="shared" si="7"/>
        <v>-0.44642857142857145</v>
      </c>
      <c r="I55" s="8">
        <f t="shared" si="8"/>
        <v>-20</v>
      </c>
      <c r="J55" s="14">
        <f t="shared" si="9"/>
        <v>-0.32258064516129031</v>
      </c>
      <c r="K55" s="8">
        <f t="shared" si="10"/>
        <v>-70</v>
      </c>
      <c r="L55" s="14">
        <f t="shared" si="11"/>
        <v>-0.625</v>
      </c>
    </row>
    <row r="56" spans="1:12" customFormat="1" x14ac:dyDescent="0.25">
      <c r="A56" s="6" t="s">
        <v>77</v>
      </c>
      <c r="B56" s="8">
        <v>48</v>
      </c>
      <c r="C56" s="8">
        <v>57</v>
      </c>
      <c r="D56" s="8">
        <v>16</v>
      </c>
      <c r="E56" s="8">
        <v>63</v>
      </c>
      <c r="G56" s="8">
        <f t="shared" si="6"/>
        <v>-41</v>
      </c>
      <c r="H56" s="14">
        <f t="shared" si="7"/>
        <v>-0.7192982456140351</v>
      </c>
      <c r="I56" s="8">
        <f t="shared" si="8"/>
        <v>47</v>
      </c>
      <c r="J56" s="14">
        <f t="shared" si="9"/>
        <v>2.9375</v>
      </c>
      <c r="K56" s="8">
        <f t="shared" si="10"/>
        <v>6</v>
      </c>
      <c r="L56" s="14">
        <f t="shared" si="11"/>
        <v>0.10526315789473684</v>
      </c>
    </row>
    <row r="57" spans="1:12" customFormat="1" x14ac:dyDescent="0.25">
      <c r="A57" s="6" t="s">
        <v>78</v>
      </c>
      <c r="B57" s="8">
        <v>155</v>
      </c>
      <c r="C57" s="8">
        <v>151</v>
      </c>
      <c r="D57" s="8">
        <v>120</v>
      </c>
      <c r="E57" s="8">
        <v>119</v>
      </c>
      <c r="G57" s="8">
        <f t="shared" si="6"/>
        <v>-31</v>
      </c>
      <c r="H57" s="14">
        <f t="shared" si="7"/>
        <v>-0.20529801324503311</v>
      </c>
      <c r="I57" s="8">
        <f t="shared" si="8"/>
        <v>-1</v>
      </c>
      <c r="J57" s="14">
        <f t="shared" si="9"/>
        <v>-8.3333333333333332E-3</v>
      </c>
      <c r="K57" s="8">
        <f t="shared" si="10"/>
        <v>-32</v>
      </c>
      <c r="L57" s="14">
        <f t="shared" si="11"/>
        <v>-0.2119205298013245</v>
      </c>
    </row>
    <row r="58" spans="1:12" customFormat="1" x14ac:dyDescent="0.25">
      <c r="A58" s="6" t="s">
        <v>79</v>
      </c>
      <c r="B58" s="8">
        <v>74</v>
      </c>
      <c r="C58" s="8">
        <v>63</v>
      </c>
      <c r="D58" s="8">
        <v>55</v>
      </c>
      <c r="E58" s="8">
        <v>52</v>
      </c>
      <c r="G58" s="8">
        <f t="shared" si="6"/>
        <v>-8</v>
      </c>
      <c r="H58" s="14">
        <f t="shared" si="7"/>
        <v>-0.12698412698412698</v>
      </c>
      <c r="I58" s="8">
        <f t="shared" si="8"/>
        <v>-3</v>
      </c>
      <c r="J58" s="14">
        <f t="shared" si="9"/>
        <v>-5.4545454545454543E-2</v>
      </c>
      <c r="K58" s="8">
        <f t="shared" si="10"/>
        <v>-11</v>
      </c>
      <c r="L58" s="14">
        <f t="shared" si="11"/>
        <v>-0.17460317460317459</v>
      </c>
    </row>
    <row r="59" spans="1:12" customFormat="1" x14ac:dyDescent="0.25">
      <c r="A59" s="6" t="s">
        <v>80</v>
      </c>
      <c r="B59" s="8">
        <v>54</v>
      </c>
      <c r="C59" s="8">
        <v>39</v>
      </c>
      <c r="D59" s="8">
        <v>25</v>
      </c>
      <c r="E59" s="8">
        <v>16</v>
      </c>
      <c r="G59" s="8">
        <f t="shared" si="6"/>
        <v>-14</v>
      </c>
      <c r="H59" s="14">
        <f t="shared" si="7"/>
        <v>-0.35897435897435898</v>
      </c>
      <c r="I59" s="8">
        <f t="shared" si="8"/>
        <v>-9</v>
      </c>
      <c r="J59" s="14">
        <f t="shared" si="9"/>
        <v>-0.36</v>
      </c>
      <c r="K59" s="8">
        <f t="shared" si="10"/>
        <v>-23</v>
      </c>
      <c r="L59" s="14">
        <f t="shared" si="11"/>
        <v>-0.58974358974358976</v>
      </c>
    </row>
    <row r="60" spans="1:12" x14ac:dyDescent="0.25">
      <c r="A60" s="22" t="s">
        <v>85</v>
      </c>
      <c r="B60" s="20">
        <f>SUM(B3:B59)</f>
        <v>706560</v>
      </c>
      <c r="C60" s="23">
        <f>SUM(C3:C59)</f>
        <v>644127</v>
      </c>
      <c r="D60" s="23">
        <f>SUM(D3:D59)</f>
        <v>550577</v>
      </c>
      <c r="E60" s="23">
        <f>SUM(E3:E59)</f>
        <v>375157</v>
      </c>
      <c r="F60" s="25"/>
      <c r="G60" s="23">
        <f t="shared" si="6"/>
        <v>-93550</v>
      </c>
      <c r="H60" s="21">
        <f t="shared" si="7"/>
        <v>-0.14523533402574337</v>
      </c>
      <c r="I60" s="23">
        <f t="shared" si="8"/>
        <v>-175420</v>
      </c>
      <c r="J60" s="21">
        <f t="shared" si="9"/>
        <v>-0.31861120242945129</v>
      </c>
      <c r="K60" s="23">
        <f t="shared" si="10"/>
        <v>-268970</v>
      </c>
      <c r="L60" s="21">
        <f t="shared" si="11"/>
        <v>-0.41757293204600954</v>
      </c>
    </row>
  </sheetData>
  <mergeCells count="3">
    <mergeCell ref="G1:H1"/>
    <mergeCell ref="I1:J1"/>
    <mergeCell ref="K1:L1"/>
  </mergeCells>
  <conditionalFormatting sqref="H3:H59">
    <cfRule type="cellIs" dxfId="594" priority="34" operator="lessThan">
      <formula>-0.2</formula>
    </cfRule>
    <cfRule type="cellIs" dxfId="593" priority="35" operator="between">
      <formula>-0.1</formula>
      <formula>-0.1999</formula>
    </cfRule>
  </conditionalFormatting>
  <conditionalFormatting sqref="H3:H59">
    <cfRule type="cellIs" dxfId="592" priority="31" operator="greaterThan">
      <formula>0.2</formula>
    </cfRule>
    <cfRule type="cellIs" dxfId="591" priority="32" operator="between">
      <formula>0.1</formula>
      <formula>0.1999</formula>
    </cfRule>
    <cfRule type="cellIs" dxfId="590" priority="33" operator="greaterThan">
      <formula>0</formula>
    </cfRule>
    <cfRule type="cellIs" dxfId="589" priority="36" operator="lessThan">
      <formula>0</formula>
    </cfRule>
  </conditionalFormatting>
  <conditionalFormatting sqref="J3:J59">
    <cfRule type="cellIs" dxfId="588" priority="28" operator="lessThan">
      <formula>-0.2</formula>
    </cfRule>
    <cfRule type="cellIs" dxfId="587" priority="29" operator="between">
      <formula>-0.1</formula>
      <formula>-0.1999</formula>
    </cfRule>
  </conditionalFormatting>
  <conditionalFormatting sqref="J3:J59">
    <cfRule type="cellIs" dxfId="586" priority="25" operator="greaterThan">
      <formula>0.2</formula>
    </cfRule>
    <cfRule type="cellIs" dxfId="585" priority="26" operator="between">
      <formula>0.1</formula>
      <formula>0.1999</formula>
    </cfRule>
    <cfRule type="cellIs" dxfId="584" priority="27" operator="greaterThan">
      <formula>0</formula>
    </cfRule>
    <cfRule type="cellIs" dxfId="583" priority="30" operator="lessThan">
      <formula>0</formula>
    </cfRule>
  </conditionalFormatting>
  <conditionalFormatting sqref="L3:L59">
    <cfRule type="cellIs" dxfId="582" priority="22" operator="lessThan">
      <formula>-0.2</formula>
    </cfRule>
    <cfRule type="cellIs" dxfId="581" priority="23" operator="between">
      <formula>-0.1</formula>
      <formula>-0.1999</formula>
    </cfRule>
  </conditionalFormatting>
  <conditionalFormatting sqref="L3:L59">
    <cfRule type="cellIs" dxfId="580" priority="19" operator="greaterThan">
      <formula>0.2</formula>
    </cfRule>
    <cfRule type="cellIs" dxfId="579" priority="20" operator="between">
      <formula>0.1</formula>
      <formula>0.1999</formula>
    </cfRule>
    <cfRule type="cellIs" dxfId="578" priority="21" operator="greaterThan">
      <formula>0</formula>
    </cfRule>
    <cfRule type="cellIs" dxfId="577" priority="24" operator="lessThan">
      <formula>0</formula>
    </cfRule>
  </conditionalFormatting>
  <conditionalFormatting sqref="H60">
    <cfRule type="cellIs" dxfId="576" priority="16" operator="lessThan">
      <formula>-0.2</formula>
    </cfRule>
    <cfRule type="cellIs" dxfId="575" priority="17" operator="between">
      <formula>-0.1</formula>
      <formula>-0.1999</formula>
    </cfRule>
  </conditionalFormatting>
  <conditionalFormatting sqref="H60">
    <cfRule type="cellIs" dxfId="574" priority="13" operator="greaterThan">
      <formula>0.2</formula>
    </cfRule>
    <cfRule type="cellIs" dxfId="573" priority="14" operator="between">
      <formula>0.1</formula>
      <formula>0.1999</formula>
    </cfRule>
    <cfRule type="cellIs" dxfId="572" priority="15" operator="greaterThan">
      <formula>0</formula>
    </cfRule>
    <cfRule type="cellIs" dxfId="571" priority="18" operator="lessThan">
      <formula>0</formula>
    </cfRule>
  </conditionalFormatting>
  <conditionalFormatting sqref="J60">
    <cfRule type="cellIs" dxfId="570" priority="10" operator="lessThan">
      <formula>-0.2</formula>
    </cfRule>
    <cfRule type="cellIs" dxfId="569" priority="11" operator="between">
      <formula>-0.1</formula>
      <formula>-0.1999</formula>
    </cfRule>
  </conditionalFormatting>
  <conditionalFormatting sqref="J60">
    <cfRule type="cellIs" dxfId="568" priority="7" operator="greaterThan">
      <formula>0.2</formula>
    </cfRule>
    <cfRule type="cellIs" dxfId="567" priority="8" operator="between">
      <formula>0.1</formula>
      <formula>0.1999</formula>
    </cfRule>
    <cfRule type="cellIs" dxfId="566" priority="9" operator="greaterThan">
      <formula>0</formula>
    </cfRule>
    <cfRule type="cellIs" dxfId="565" priority="12" operator="lessThan">
      <formula>0</formula>
    </cfRule>
  </conditionalFormatting>
  <conditionalFormatting sqref="L60">
    <cfRule type="cellIs" dxfId="564" priority="4" operator="lessThan">
      <formula>-0.2</formula>
    </cfRule>
    <cfRule type="cellIs" dxfId="563" priority="5" operator="between">
      <formula>-0.1</formula>
      <formula>-0.1999</formula>
    </cfRule>
  </conditionalFormatting>
  <conditionalFormatting sqref="L60">
    <cfRule type="cellIs" dxfId="562" priority="1" operator="greaterThan">
      <formula>0.2</formula>
    </cfRule>
    <cfRule type="cellIs" dxfId="561" priority="2" operator="between">
      <formula>0.1</formula>
      <formula>0.1999</formula>
    </cfRule>
    <cfRule type="cellIs" dxfId="560" priority="3" operator="greaterThan">
      <formula>0</formula>
    </cfRule>
    <cfRule type="cellIs" dxfId="559" priority="6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6A38-5FBA-4CFE-A098-DBDD7F16675E}">
  <sheetPr>
    <tabColor theme="0" tint="-0.34998626667073579"/>
  </sheetPr>
  <dimension ref="A1:L60"/>
  <sheetViews>
    <sheetView workbookViewId="0">
      <pane xSplit="1" ySplit="2" topLeftCell="B3" activePane="bottomRight" state="frozenSplit"/>
      <selection pane="topRight" activeCell="N1" sqref="N1"/>
      <selection pane="bottomLeft" activeCell="A16" sqref="A16"/>
      <selection pane="bottomRight" activeCell="L5" sqref="L5"/>
    </sheetView>
  </sheetViews>
  <sheetFormatPr defaultRowHeight="15" x14ac:dyDescent="0.25"/>
  <cols>
    <col min="1" max="1" width="23.7109375" style="2" bestFit="1" customWidth="1"/>
    <col min="2" max="7" width="9.140625" style="2"/>
    <col min="8" max="8" width="9.7109375" style="2" customWidth="1"/>
    <col min="9" max="9" width="9.140625" style="2"/>
    <col min="10" max="10" width="9.5703125" style="2" customWidth="1"/>
    <col min="11" max="11" width="9.140625" style="2"/>
    <col min="12" max="12" width="9.7109375" style="2" customWidth="1"/>
    <col min="13" max="16384" width="9.140625" style="2"/>
  </cols>
  <sheetData>
    <row r="1" spans="1:12" ht="30" customHeight="1" thickBot="1" x14ac:dyDescent="0.3">
      <c r="A1" s="6"/>
      <c r="B1" s="6"/>
      <c r="C1" s="6"/>
      <c r="D1" s="6"/>
      <c r="E1" s="6"/>
      <c r="G1" s="83" t="s">
        <v>89</v>
      </c>
      <c r="H1" s="83"/>
      <c r="I1" s="83" t="s">
        <v>86</v>
      </c>
      <c r="J1" s="83"/>
      <c r="K1" s="84" t="s">
        <v>90</v>
      </c>
      <c r="L1" s="84"/>
    </row>
    <row r="2" spans="1:12" ht="15.75" thickBot="1" x14ac:dyDescent="0.3">
      <c r="A2" s="69" t="s">
        <v>93</v>
      </c>
      <c r="B2" s="31">
        <v>2017</v>
      </c>
      <c r="C2" s="32">
        <v>2018</v>
      </c>
      <c r="D2" s="32">
        <v>2019</v>
      </c>
      <c r="E2" s="33">
        <v>2020</v>
      </c>
      <c r="G2" s="34" t="s">
        <v>87</v>
      </c>
      <c r="H2" s="34" t="s">
        <v>88</v>
      </c>
      <c r="I2" s="34" t="s">
        <v>87</v>
      </c>
      <c r="J2" s="34" t="s">
        <v>88</v>
      </c>
      <c r="K2" s="34" t="s">
        <v>87</v>
      </c>
      <c r="L2" s="34" t="s">
        <v>88</v>
      </c>
    </row>
    <row r="3" spans="1:12" customFormat="1" x14ac:dyDescent="0.25">
      <c r="A3" s="15" t="s">
        <v>24</v>
      </c>
      <c r="B3" s="49">
        <v>1803</v>
      </c>
      <c r="C3" s="49">
        <v>1880</v>
      </c>
      <c r="D3" s="49">
        <v>1691</v>
      </c>
      <c r="E3" s="8">
        <v>1263</v>
      </c>
      <c r="G3" s="8">
        <f t="shared" ref="G3:G34" si="0">D3-C3</f>
        <v>-189</v>
      </c>
      <c r="H3" s="14">
        <f t="shared" ref="H3:H34" si="1">IF(C3&gt;0, G3/C3, 0)</f>
        <v>-0.10053191489361703</v>
      </c>
      <c r="I3" s="8">
        <f t="shared" ref="I3:I34" si="2">E3-D3</f>
        <v>-428</v>
      </c>
      <c r="J3" s="14">
        <f t="shared" ref="J3:J34" si="3">IF(D3&gt;0, I3/D3, 0)</f>
        <v>-0.25310467179183915</v>
      </c>
      <c r="K3" s="8">
        <f t="shared" ref="K3:K34" si="4">E3-C3</f>
        <v>-617</v>
      </c>
      <c r="L3" s="14">
        <f t="shared" ref="L3:L34" si="5">IF(C3&gt;0, K3/C3, 0)</f>
        <v>-0.32819148936170212</v>
      </c>
    </row>
    <row r="4" spans="1:12" customFormat="1" x14ac:dyDescent="0.25">
      <c r="A4" s="6" t="s">
        <v>25</v>
      </c>
      <c r="B4" s="8">
        <v>261</v>
      </c>
      <c r="C4" s="8">
        <v>205</v>
      </c>
      <c r="D4" s="8">
        <v>123</v>
      </c>
      <c r="E4" s="8">
        <v>87</v>
      </c>
      <c r="G4" s="8">
        <f t="shared" si="0"/>
        <v>-82</v>
      </c>
      <c r="H4" s="14">
        <f t="shared" si="1"/>
        <v>-0.4</v>
      </c>
      <c r="I4" s="8">
        <f t="shared" si="2"/>
        <v>-36</v>
      </c>
      <c r="J4" s="14">
        <f t="shared" si="3"/>
        <v>-0.29268292682926828</v>
      </c>
      <c r="K4" s="8">
        <f t="shared" si="4"/>
        <v>-118</v>
      </c>
      <c r="L4" s="14">
        <f t="shared" si="5"/>
        <v>-0.57560975609756093</v>
      </c>
    </row>
    <row r="5" spans="1:12" customFormat="1" x14ac:dyDescent="0.25">
      <c r="A5" s="6" t="s">
        <v>26</v>
      </c>
      <c r="B5" s="8">
        <v>2195</v>
      </c>
      <c r="C5" s="8">
        <v>2096</v>
      </c>
      <c r="D5" s="8">
        <v>1913</v>
      </c>
      <c r="E5" s="8">
        <v>1070</v>
      </c>
      <c r="G5" s="8">
        <f t="shared" si="0"/>
        <v>-183</v>
      </c>
      <c r="H5" s="14">
        <f t="shared" si="1"/>
        <v>-8.7309160305343511E-2</v>
      </c>
      <c r="I5" s="8">
        <f t="shared" si="2"/>
        <v>-843</v>
      </c>
      <c r="J5" s="14">
        <f t="shared" si="3"/>
        <v>-0.44066910611604809</v>
      </c>
      <c r="K5" s="8">
        <f t="shared" si="4"/>
        <v>-1026</v>
      </c>
      <c r="L5" s="14">
        <f t="shared" si="5"/>
        <v>-0.48950381679389315</v>
      </c>
    </row>
    <row r="6" spans="1:12" customFormat="1" x14ac:dyDescent="0.25">
      <c r="A6" s="6" t="s">
        <v>27</v>
      </c>
      <c r="B6" s="8">
        <v>1763</v>
      </c>
      <c r="C6" s="8">
        <v>1480</v>
      </c>
      <c r="D6" s="8">
        <v>1305</v>
      </c>
      <c r="E6" s="8">
        <v>681</v>
      </c>
      <c r="G6" s="8">
        <f t="shared" si="0"/>
        <v>-175</v>
      </c>
      <c r="H6" s="14">
        <f t="shared" si="1"/>
        <v>-0.11824324324324324</v>
      </c>
      <c r="I6" s="8">
        <f t="shared" si="2"/>
        <v>-624</v>
      </c>
      <c r="J6" s="14">
        <f t="shared" si="3"/>
        <v>-0.47816091954022988</v>
      </c>
      <c r="K6" s="8">
        <f t="shared" si="4"/>
        <v>-799</v>
      </c>
      <c r="L6" s="14">
        <f t="shared" si="5"/>
        <v>-0.53986486486486485</v>
      </c>
    </row>
    <row r="7" spans="1:12" customFormat="1" x14ac:dyDescent="0.25">
      <c r="A7" s="6" t="s">
        <v>28</v>
      </c>
      <c r="B7" s="8">
        <v>52498</v>
      </c>
      <c r="C7" s="8">
        <v>51595</v>
      </c>
      <c r="D7" s="8">
        <v>46382</v>
      </c>
      <c r="E7" s="8">
        <v>22208</v>
      </c>
      <c r="G7" s="8">
        <f t="shared" si="0"/>
        <v>-5213</v>
      </c>
      <c r="H7" s="14">
        <f t="shared" si="1"/>
        <v>-0.10103692218238201</v>
      </c>
      <c r="I7" s="8">
        <f t="shared" si="2"/>
        <v>-24174</v>
      </c>
      <c r="J7" s="14">
        <f t="shared" si="3"/>
        <v>-0.52119356646975123</v>
      </c>
      <c r="K7" s="8">
        <f t="shared" si="4"/>
        <v>-29387</v>
      </c>
      <c r="L7" s="14">
        <f t="shared" si="5"/>
        <v>-0.56957069483477085</v>
      </c>
    </row>
    <row r="8" spans="1:12" customFormat="1" x14ac:dyDescent="0.25">
      <c r="A8" s="6" t="s">
        <v>29</v>
      </c>
      <c r="B8" s="8">
        <v>1175</v>
      </c>
      <c r="C8" s="8">
        <v>1330</v>
      </c>
      <c r="D8" s="8">
        <v>1054</v>
      </c>
      <c r="E8" s="8">
        <v>371</v>
      </c>
      <c r="G8" s="8">
        <f t="shared" si="0"/>
        <v>-276</v>
      </c>
      <c r="H8" s="14">
        <f t="shared" si="1"/>
        <v>-0.20751879699248121</v>
      </c>
      <c r="I8" s="8">
        <f t="shared" si="2"/>
        <v>-683</v>
      </c>
      <c r="J8" s="14">
        <f t="shared" si="3"/>
        <v>-0.64800759013282727</v>
      </c>
      <c r="K8" s="8">
        <f t="shared" si="4"/>
        <v>-959</v>
      </c>
      <c r="L8" s="14">
        <f t="shared" si="5"/>
        <v>-0.72105263157894739</v>
      </c>
    </row>
    <row r="9" spans="1:12" customFormat="1" x14ac:dyDescent="0.25">
      <c r="A9" s="6" t="s">
        <v>30</v>
      </c>
      <c r="B9" s="8">
        <v>2651</v>
      </c>
      <c r="C9" s="8">
        <v>2778</v>
      </c>
      <c r="D9" s="8">
        <v>2244</v>
      </c>
      <c r="E9" s="8">
        <v>1195</v>
      </c>
      <c r="G9" s="8">
        <f t="shared" si="0"/>
        <v>-534</v>
      </c>
      <c r="H9" s="14">
        <f t="shared" si="1"/>
        <v>-0.19222462203023757</v>
      </c>
      <c r="I9" s="8">
        <f t="shared" si="2"/>
        <v>-1049</v>
      </c>
      <c r="J9" s="14">
        <f t="shared" si="3"/>
        <v>-0.46746880570409982</v>
      </c>
      <c r="K9" s="8">
        <f t="shared" si="4"/>
        <v>-1583</v>
      </c>
      <c r="L9" s="14">
        <f t="shared" si="5"/>
        <v>-0.56983441324694029</v>
      </c>
    </row>
    <row r="10" spans="1:12" customFormat="1" x14ac:dyDescent="0.25">
      <c r="A10" s="6" t="s">
        <v>31</v>
      </c>
      <c r="B10" s="8">
        <v>394</v>
      </c>
      <c r="C10" s="8">
        <v>404</v>
      </c>
      <c r="D10" s="8">
        <v>376</v>
      </c>
      <c r="E10" s="8">
        <v>218</v>
      </c>
      <c r="G10" s="8">
        <f t="shared" si="0"/>
        <v>-28</v>
      </c>
      <c r="H10" s="14">
        <f t="shared" si="1"/>
        <v>-6.9306930693069313E-2</v>
      </c>
      <c r="I10" s="8">
        <f t="shared" si="2"/>
        <v>-158</v>
      </c>
      <c r="J10" s="14">
        <f t="shared" si="3"/>
        <v>-0.42021276595744683</v>
      </c>
      <c r="K10" s="8">
        <f t="shared" si="4"/>
        <v>-186</v>
      </c>
      <c r="L10" s="14">
        <f t="shared" si="5"/>
        <v>-0.46039603960396042</v>
      </c>
    </row>
    <row r="11" spans="1:12" customFormat="1" x14ac:dyDescent="0.25">
      <c r="A11" s="6" t="s">
        <v>32</v>
      </c>
      <c r="B11" s="8">
        <v>21227</v>
      </c>
      <c r="C11" s="8">
        <v>20608</v>
      </c>
      <c r="D11" s="8">
        <v>17766</v>
      </c>
      <c r="E11" s="8">
        <v>12339</v>
      </c>
      <c r="G11" s="8">
        <f t="shared" si="0"/>
        <v>-2842</v>
      </c>
      <c r="H11" s="14">
        <f t="shared" si="1"/>
        <v>-0.13790760869565216</v>
      </c>
      <c r="I11" s="8">
        <f t="shared" si="2"/>
        <v>-5427</v>
      </c>
      <c r="J11" s="14">
        <f t="shared" si="3"/>
        <v>-0.30547112462006076</v>
      </c>
      <c r="K11" s="8">
        <f t="shared" si="4"/>
        <v>-8269</v>
      </c>
      <c r="L11" s="14">
        <f t="shared" si="5"/>
        <v>-0.4012519409937888</v>
      </c>
    </row>
    <row r="12" spans="1:12" customFormat="1" x14ac:dyDescent="0.25">
      <c r="A12" s="6" t="s">
        <v>33</v>
      </c>
      <c r="B12" s="8">
        <v>4503</v>
      </c>
      <c r="C12" s="8">
        <v>4261</v>
      </c>
      <c r="D12" s="8">
        <v>3894</v>
      </c>
      <c r="E12" s="8">
        <v>2138</v>
      </c>
      <c r="G12" s="8">
        <f t="shared" si="0"/>
        <v>-367</v>
      </c>
      <c r="H12" s="14">
        <f t="shared" si="1"/>
        <v>-8.6130016428068529E-2</v>
      </c>
      <c r="I12" s="8">
        <f t="shared" si="2"/>
        <v>-1756</v>
      </c>
      <c r="J12" s="14">
        <f t="shared" si="3"/>
        <v>-0.45095017976373908</v>
      </c>
      <c r="K12" s="8">
        <f t="shared" si="4"/>
        <v>-2123</v>
      </c>
      <c r="L12" s="14">
        <f t="shared" si="5"/>
        <v>-0.49823984980051633</v>
      </c>
    </row>
    <row r="13" spans="1:12" customFormat="1" x14ac:dyDescent="0.25">
      <c r="A13" s="6" t="s">
        <v>34</v>
      </c>
      <c r="B13" s="8">
        <v>482</v>
      </c>
      <c r="C13" s="8">
        <v>489</v>
      </c>
      <c r="D13" s="8">
        <v>403</v>
      </c>
      <c r="E13" s="8">
        <v>258</v>
      </c>
      <c r="G13" s="8">
        <f t="shared" si="0"/>
        <v>-86</v>
      </c>
      <c r="H13" s="14">
        <f t="shared" si="1"/>
        <v>-0.17586912065439672</v>
      </c>
      <c r="I13" s="8">
        <f t="shared" si="2"/>
        <v>-145</v>
      </c>
      <c r="J13" s="14">
        <f t="shared" si="3"/>
        <v>-0.35980148883374691</v>
      </c>
      <c r="K13" s="8">
        <f t="shared" si="4"/>
        <v>-231</v>
      </c>
      <c r="L13" s="14">
        <f t="shared" si="5"/>
        <v>-0.47239263803680981</v>
      </c>
    </row>
    <row r="14" spans="1:12" customFormat="1" x14ac:dyDescent="0.25">
      <c r="A14" s="6" t="s">
        <v>35</v>
      </c>
      <c r="B14" s="8">
        <v>700</v>
      </c>
      <c r="C14" s="8">
        <v>645</v>
      </c>
      <c r="D14" s="8">
        <v>524</v>
      </c>
      <c r="E14" s="8">
        <v>111</v>
      </c>
      <c r="G14" s="8">
        <f t="shared" si="0"/>
        <v>-121</v>
      </c>
      <c r="H14" s="14">
        <f t="shared" si="1"/>
        <v>-0.18759689922480621</v>
      </c>
      <c r="I14" s="8">
        <f t="shared" si="2"/>
        <v>-413</v>
      </c>
      <c r="J14" s="14">
        <f t="shared" si="3"/>
        <v>-0.78816793893129766</v>
      </c>
      <c r="K14" s="8">
        <f t="shared" si="4"/>
        <v>-534</v>
      </c>
      <c r="L14" s="14">
        <f t="shared" si="5"/>
        <v>-0.82790697674418601</v>
      </c>
    </row>
    <row r="15" spans="1:12" customFormat="1" x14ac:dyDescent="0.25">
      <c r="A15" s="6" t="s">
        <v>36</v>
      </c>
      <c r="B15" s="8">
        <v>9232</v>
      </c>
      <c r="C15" s="8">
        <v>8948</v>
      </c>
      <c r="D15" s="8">
        <v>8352</v>
      </c>
      <c r="E15" s="8">
        <v>4344</v>
      </c>
      <c r="G15" s="8">
        <f t="shared" si="0"/>
        <v>-596</v>
      </c>
      <c r="H15" s="14">
        <f t="shared" si="1"/>
        <v>-6.6607063030844876E-2</v>
      </c>
      <c r="I15" s="8">
        <f t="shared" si="2"/>
        <v>-4008</v>
      </c>
      <c r="J15" s="14">
        <f t="shared" si="3"/>
        <v>-0.47988505747126436</v>
      </c>
      <c r="K15" s="8">
        <f t="shared" si="4"/>
        <v>-4604</v>
      </c>
      <c r="L15" s="14">
        <f t="shared" si="5"/>
        <v>-0.51452838623156016</v>
      </c>
    </row>
    <row r="16" spans="1:12" customFormat="1" x14ac:dyDescent="0.25">
      <c r="A16" s="6" t="s">
        <v>37</v>
      </c>
      <c r="B16" s="8">
        <v>2686</v>
      </c>
      <c r="C16" s="8">
        <v>2692</v>
      </c>
      <c r="D16" s="8">
        <v>2564</v>
      </c>
      <c r="E16" s="8">
        <v>1959</v>
      </c>
      <c r="G16" s="8">
        <f t="shared" si="0"/>
        <v>-128</v>
      </c>
      <c r="H16" s="14">
        <f t="shared" si="1"/>
        <v>-4.7548291233283801E-2</v>
      </c>
      <c r="I16" s="8">
        <f t="shared" si="2"/>
        <v>-605</v>
      </c>
      <c r="J16" s="14">
        <f t="shared" si="3"/>
        <v>-0.23595943837753511</v>
      </c>
      <c r="K16" s="8">
        <f t="shared" si="4"/>
        <v>-733</v>
      </c>
      <c r="L16" s="14">
        <f t="shared" si="5"/>
        <v>-0.27228826151560176</v>
      </c>
    </row>
    <row r="17" spans="1:12" customFormat="1" x14ac:dyDescent="0.25">
      <c r="A17" s="6" t="s">
        <v>38</v>
      </c>
      <c r="B17" s="8">
        <v>1144</v>
      </c>
      <c r="C17" s="8">
        <v>1065</v>
      </c>
      <c r="D17" s="8">
        <v>908</v>
      </c>
      <c r="E17" s="8">
        <v>591</v>
      </c>
      <c r="G17" s="8">
        <f t="shared" si="0"/>
        <v>-157</v>
      </c>
      <c r="H17" s="14">
        <f t="shared" si="1"/>
        <v>-0.14741784037558686</v>
      </c>
      <c r="I17" s="8">
        <f t="shared" si="2"/>
        <v>-317</v>
      </c>
      <c r="J17" s="14">
        <f t="shared" si="3"/>
        <v>-0.34911894273127753</v>
      </c>
      <c r="K17" s="8">
        <f t="shared" si="4"/>
        <v>-474</v>
      </c>
      <c r="L17" s="14">
        <f t="shared" si="5"/>
        <v>-0.44507042253521129</v>
      </c>
    </row>
    <row r="18" spans="1:12" customFormat="1" x14ac:dyDescent="0.25">
      <c r="A18" s="6" t="s">
        <v>39</v>
      </c>
      <c r="B18" s="8">
        <v>677</v>
      </c>
      <c r="C18" s="8">
        <v>696</v>
      </c>
      <c r="D18" s="8">
        <v>671</v>
      </c>
      <c r="E18" s="8">
        <v>427</v>
      </c>
      <c r="G18" s="8">
        <f t="shared" si="0"/>
        <v>-25</v>
      </c>
      <c r="H18" s="14">
        <f t="shared" si="1"/>
        <v>-3.5919540229885055E-2</v>
      </c>
      <c r="I18" s="8">
        <f t="shared" si="2"/>
        <v>-244</v>
      </c>
      <c r="J18" s="14">
        <f t="shared" si="3"/>
        <v>-0.36363636363636365</v>
      </c>
      <c r="K18" s="8">
        <f t="shared" si="4"/>
        <v>-269</v>
      </c>
      <c r="L18" s="14">
        <f t="shared" si="5"/>
        <v>-0.3864942528735632</v>
      </c>
    </row>
    <row r="19" spans="1:12" customFormat="1" x14ac:dyDescent="0.25">
      <c r="A19" s="6" t="s">
        <v>40</v>
      </c>
      <c r="B19" s="8">
        <v>2180</v>
      </c>
      <c r="C19" s="8">
        <v>1834</v>
      </c>
      <c r="D19" s="8">
        <v>1641</v>
      </c>
      <c r="E19" s="8">
        <v>612</v>
      </c>
      <c r="G19" s="8">
        <f t="shared" si="0"/>
        <v>-193</v>
      </c>
      <c r="H19" s="14">
        <f t="shared" si="1"/>
        <v>-0.10523446019629226</v>
      </c>
      <c r="I19" s="8">
        <f t="shared" si="2"/>
        <v>-1029</v>
      </c>
      <c r="J19" s="14">
        <f t="shared" si="3"/>
        <v>-0.62705667276051191</v>
      </c>
      <c r="K19" s="8">
        <f t="shared" si="4"/>
        <v>-1222</v>
      </c>
      <c r="L19" s="14">
        <f t="shared" si="5"/>
        <v>-0.66630316248636856</v>
      </c>
    </row>
    <row r="20" spans="1:12" customFormat="1" x14ac:dyDescent="0.25">
      <c r="A20" s="6" t="s">
        <v>41</v>
      </c>
      <c r="B20" s="8">
        <v>1928</v>
      </c>
      <c r="C20" s="8">
        <v>1694</v>
      </c>
      <c r="D20" s="8">
        <v>1384</v>
      </c>
      <c r="E20" s="8">
        <v>783</v>
      </c>
      <c r="G20" s="8">
        <f t="shared" si="0"/>
        <v>-310</v>
      </c>
      <c r="H20" s="14">
        <f t="shared" si="1"/>
        <v>-0.18299881936245574</v>
      </c>
      <c r="I20" s="8">
        <f t="shared" si="2"/>
        <v>-601</v>
      </c>
      <c r="J20" s="14">
        <f t="shared" si="3"/>
        <v>-0.43424855491329478</v>
      </c>
      <c r="K20" s="8">
        <f t="shared" si="4"/>
        <v>-911</v>
      </c>
      <c r="L20" s="14">
        <f t="shared" si="5"/>
        <v>-0.53778040141676509</v>
      </c>
    </row>
    <row r="21" spans="1:12" customFormat="1" x14ac:dyDescent="0.25">
      <c r="A21" s="6" t="s">
        <v>42</v>
      </c>
      <c r="B21" s="8">
        <v>730</v>
      </c>
      <c r="C21" s="8">
        <v>696</v>
      </c>
      <c r="D21" s="8">
        <v>609</v>
      </c>
      <c r="E21" s="8">
        <v>432</v>
      </c>
      <c r="G21" s="8">
        <f t="shared" si="0"/>
        <v>-87</v>
      </c>
      <c r="H21" s="14">
        <f t="shared" si="1"/>
        <v>-0.125</v>
      </c>
      <c r="I21" s="8">
        <f t="shared" si="2"/>
        <v>-177</v>
      </c>
      <c r="J21" s="14">
        <f t="shared" si="3"/>
        <v>-0.29064039408866993</v>
      </c>
      <c r="K21" s="8">
        <f t="shared" si="4"/>
        <v>-264</v>
      </c>
      <c r="L21" s="14">
        <f t="shared" si="5"/>
        <v>-0.37931034482758619</v>
      </c>
    </row>
    <row r="22" spans="1:12" customFormat="1" x14ac:dyDescent="0.25">
      <c r="A22" s="6" t="s">
        <v>43</v>
      </c>
      <c r="B22" s="8">
        <v>3376</v>
      </c>
      <c r="C22" s="8">
        <v>3268</v>
      </c>
      <c r="D22" s="8">
        <v>2867</v>
      </c>
      <c r="E22" s="8">
        <v>1942</v>
      </c>
      <c r="G22" s="8">
        <f t="shared" si="0"/>
        <v>-401</v>
      </c>
      <c r="H22" s="14">
        <f t="shared" si="1"/>
        <v>-0.12270501835985312</v>
      </c>
      <c r="I22" s="8">
        <f t="shared" si="2"/>
        <v>-925</v>
      </c>
      <c r="J22" s="14">
        <f t="shared" si="3"/>
        <v>-0.32263690268573419</v>
      </c>
      <c r="K22" s="8">
        <f t="shared" si="4"/>
        <v>-1326</v>
      </c>
      <c r="L22" s="14">
        <f t="shared" si="5"/>
        <v>-0.40575275397796817</v>
      </c>
    </row>
    <row r="23" spans="1:12" customFormat="1" x14ac:dyDescent="0.25">
      <c r="A23" s="6" t="s">
        <v>44</v>
      </c>
      <c r="B23" s="8">
        <v>3196</v>
      </c>
      <c r="C23" s="8">
        <v>3057</v>
      </c>
      <c r="D23" s="8">
        <v>3271</v>
      </c>
      <c r="E23" s="8">
        <v>2704</v>
      </c>
      <c r="G23" s="8">
        <f t="shared" si="0"/>
        <v>214</v>
      </c>
      <c r="H23" s="14">
        <f t="shared" si="1"/>
        <v>7.0003271180896304E-2</v>
      </c>
      <c r="I23" s="8">
        <f t="shared" si="2"/>
        <v>-567</v>
      </c>
      <c r="J23" s="14">
        <f t="shared" si="3"/>
        <v>-0.17334148578416386</v>
      </c>
      <c r="K23" s="8">
        <f t="shared" si="4"/>
        <v>-353</v>
      </c>
      <c r="L23" s="14">
        <f t="shared" si="5"/>
        <v>-0.11547268563951586</v>
      </c>
    </row>
    <row r="24" spans="1:12" customFormat="1" x14ac:dyDescent="0.25">
      <c r="A24" s="6" t="s">
        <v>45</v>
      </c>
      <c r="B24" s="8">
        <v>3200</v>
      </c>
      <c r="C24" s="8">
        <v>3277</v>
      </c>
      <c r="D24" s="8">
        <v>3087</v>
      </c>
      <c r="E24" s="8">
        <v>1981</v>
      </c>
      <c r="G24" s="8">
        <f t="shared" si="0"/>
        <v>-190</v>
      </c>
      <c r="H24" s="14">
        <f t="shared" si="1"/>
        <v>-5.7979859627708269E-2</v>
      </c>
      <c r="I24" s="8">
        <f t="shared" si="2"/>
        <v>-1106</v>
      </c>
      <c r="J24" s="14">
        <f t="shared" si="3"/>
        <v>-0.35827664399092973</v>
      </c>
      <c r="K24" s="8">
        <f t="shared" si="4"/>
        <v>-1296</v>
      </c>
      <c r="L24" s="14">
        <f t="shared" si="5"/>
        <v>-0.39548367409215746</v>
      </c>
    </row>
    <row r="25" spans="1:12" customFormat="1" x14ac:dyDescent="0.25">
      <c r="A25" s="6" t="s">
        <v>46</v>
      </c>
      <c r="B25" s="8">
        <v>4726</v>
      </c>
      <c r="C25" s="8">
        <v>4494</v>
      </c>
      <c r="D25" s="8">
        <v>4058</v>
      </c>
      <c r="E25" s="8">
        <v>2624</v>
      </c>
      <c r="G25" s="8">
        <f t="shared" si="0"/>
        <v>-436</v>
      </c>
      <c r="H25" s="14">
        <f t="shared" si="1"/>
        <v>-9.7018246550956838E-2</v>
      </c>
      <c r="I25" s="8">
        <f t="shared" si="2"/>
        <v>-1434</v>
      </c>
      <c r="J25" s="14">
        <f t="shared" si="3"/>
        <v>-0.35337604731394778</v>
      </c>
      <c r="K25" s="8">
        <f t="shared" si="4"/>
        <v>-1870</v>
      </c>
      <c r="L25" s="14">
        <f t="shared" si="5"/>
        <v>-0.41611036938139739</v>
      </c>
    </row>
    <row r="26" spans="1:12" customFormat="1" x14ac:dyDescent="0.25">
      <c r="A26" s="6" t="s">
        <v>47</v>
      </c>
      <c r="B26" s="8">
        <v>642</v>
      </c>
      <c r="C26" s="8">
        <v>557</v>
      </c>
      <c r="D26" s="8">
        <v>546</v>
      </c>
      <c r="E26" s="8">
        <v>373</v>
      </c>
      <c r="G26" s="8">
        <f t="shared" si="0"/>
        <v>-11</v>
      </c>
      <c r="H26" s="14">
        <f t="shared" si="1"/>
        <v>-1.9748653500897665E-2</v>
      </c>
      <c r="I26" s="8">
        <f t="shared" si="2"/>
        <v>-173</v>
      </c>
      <c r="J26" s="14">
        <f t="shared" si="3"/>
        <v>-0.31684981684981683</v>
      </c>
      <c r="K26" s="8">
        <f t="shared" si="4"/>
        <v>-184</v>
      </c>
      <c r="L26" s="14">
        <f t="shared" si="5"/>
        <v>-0.33034111310592462</v>
      </c>
    </row>
    <row r="27" spans="1:12" customFormat="1" x14ac:dyDescent="0.25">
      <c r="A27" s="6" t="s">
        <v>48</v>
      </c>
      <c r="B27" s="8">
        <v>2113</v>
      </c>
      <c r="C27" s="8">
        <v>1957</v>
      </c>
      <c r="D27" s="8">
        <v>1587</v>
      </c>
      <c r="E27" s="8">
        <v>944</v>
      </c>
      <c r="G27" s="8">
        <f t="shared" si="0"/>
        <v>-370</v>
      </c>
      <c r="H27" s="14">
        <f t="shared" si="1"/>
        <v>-0.1890648952478283</v>
      </c>
      <c r="I27" s="8">
        <f t="shared" si="2"/>
        <v>-643</v>
      </c>
      <c r="J27" s="14">
        <f t="shared" si="3"/>
        <v>-0.40516698172652804</v>
      </c>
      <c r="K27" s="8">
        <f t="shared" si="4"/>
        <v>-1013</v>
      </c>
      <c r="L27" s="14">
        <f t="shared" si="5"/>
        <v>-0.51762902401635158</v>
      </c>
    </row>
    <row r="28" spans="1:12" customFormat="1" x14ac:dyDescent="0.25">
      <c r="A28" s="6" t="s">
        <v>49</v>
      </c>
      <c r="B28" s="8">
        <v>127</v>
      </c>
      <c r="C28" s="8">
        <v>123</v>
      </c>
      <c r="D28" s="8">
        <v>118</v>
      </c>
      <c r="E28" s="8">
        <v>104</v>
      </c>
      <c r="G28" s="8">
        <f t="shared" si="0"/>
        <v>-5</v>
      </c>
      <c r="H28" s="14">
        <f t="shared" si="1"/>
        <v>-4.065040650406504E-2</v>
      </c>
      <c r="I28" s="8">
        <f t="shared" si="2"/>
        <v>-14</v>
      </c>
      <c r="J28" s="14">
        <f t="shared" si="3"/>
        <v>-0.11864406779661017</v>
      </c>
      <c r="K28" s="8">
        <f t="shared" si="4"/>
        <v>-19</v>
      </c>
      <c r="L28" s="14">
        <f t="shared" si="5"/>
        <v>-0.15447154471544716</v>
      </c>
    </row>
    <row r="29" spans="1:12" customFormat="1" x14ac:dyDescent="0.25">
      <c r="A29" s="6" t="s">
        <v>50</v>
      </c>
      <c r="B29" s="8">
        <v>631</v>
      </c>
      <c r="C29" s="8">
        <v>597</v>
      </c>
      <c r="D29" s="8">
        <v>586</v>
      </c>
      <c r="E29" s="8">
        <v>397</v>
      </c>
      <c r="G29" s="8">
        <f t="shared" si="0"/>
        <v>-11</v>
      </c>
      <c r="H29" s="14">
        <f t="shared" si="1"/>
        <v>-1.8425460636515914E-2</v>
      </c>
      <c r="I29" s="8">
        <f t="shared" si="2"/>
        <v>-189</v>
      </c>
      <c r="J29" s="14">
        <f t="shared" si="3"/>
        <v>-0.3225255972696246</v>
      </c>
      <c r="K29" s="8">
        <f t="shared" si="4"/>
        <v>-200</v>
      </c>
      <c r="L29" s="14">
        <f t="shared" si="5"/>
        <v>-0.33500837520938026</v>
      </c>
    </row>
    <row r="30" spans="1:12" customFormat="1" x14ac:dyDescent="0.25">
      <c r="A30" s="6" t="s">
        <v>51</v>
      </c>
      <c r="B30" s="8">
        <v>1222</v>
      </c>
      <c r="C30" s="8">
        <v>1119</v>
      </c>
      <c r="D30" s="8">
        <v>823</v>
      </c>
      <c r="E30" s="8">
        <v>466</v>
      </c>
      <c r="G30" s="8">
        <f t="shared" si="0"/>
        <v>-296</v>
      </c>
      <c r="H30" s="14">
        <f t="shared" si="1"/>
        <v>-0.26452189454870417</v>
      </c>
      <c r="I30" s="8">
        <f t="shared" si="2"/>
        <v>-357</v>
      </c>
      <c r="J30" s="14">
        <f t="shared" si="3"/>
        <v>-0.43377885783718106</v>
      </c>
      <c r="K30" s="8">
        <f t="shared" si="4"/>
        <v>-653</v>
      </c>
      <c r="L30" s="14">
        <f t="shared" si="5"/>
        <v>-0.58355674709562111</v>
      </c>
    </row>
    <row r="31" spans="1:12" customFormat="1" x14ac:dyDescent="0.25">
      <c r="A31" s="6" t="s">
        <v>52</v>
      </c>
      <c r="B31" s="8">
        <v>496</v>
      </c>
      <c r="C31" s="8">
        <v>492</v>
      </c>
      <c r="D31" s="8">
        <v>438</v>
      </c>
      <c r="E31" s="8">
        <v>237</v>
      </c>
      <c r="G31" s="8">
        <f t="shared" si="0"/>
        <v>-54</v>
      </c>
      <c r="H31" s="14">
        <f t="shared" si="1"/>
        <v>-0.10975609756097561</v>
      </c>
      <c r="I31" s="8">
        <f t="shared" si="2"/>
        <v>-201</v>
      </c>
      <c r="J31" s="14">
        <f t="shared" si="3"/>
        <v>-0.4589041095890411</v>
      </c>
      <c r="K31" s="8">
        <f t="shared" si="4"/>
        <v>-255</v>
      </c>
      <c r="L31" s="14">
        <f t="shared" si="5"/>
        <v>-0.51829268292682928</v>
      </c>
    </row>
    <row r="32" spans="1:12" customFormat="1" x14ac:dyDescent="0.25">
      <c r="A32" s="6" t="s">
        <v>53</v>
      </c>
      <c r="B32" s="8">
        <v>3112</v>
      </c>
      <c r="C32" s="8">
        <v>3203</v>
      </c>
      <c r="D32" s="8">
        <v>2705</v>
      </c>
      <c r="E32" s="8">
        <v>2153</v>
      </c>
      <c r="G32" s="8">
        <f t="shared" si="0"/>
        <v>-498</v>
      </c>
      <c r="H32" s="14">
        <f t="shared" si="1"/>
        <v>-0.1554792382141742</v>
      </c>
      <c r="I32" s="8">
        <f t="shared" si="2"/>
        <v>-552</v>
      </c>
      <c r="J32" s="14">
        <f t="shared" si="3"/>
        <v>-0.20406654343807765</v>
      </c>
      <c r="K32" s="8">
        <f t="shared" si="4"/>
        <v>-1050</v>
      </c>
      <c r="L32" s="14">
        <f t="shared" si="5"/>
        <v>-0.32781767093349984</v>
      </c>
    </row>
    <row r="33" spans="1:12" customFormat="1" x14ac:dyDescent="0.25">
      <c r="A33" s="6" t="s">
        <v>54</v>
      </c>
      <c r="B33" s="8">
        <v>1505</v>
      </c>
      <c r="C33" s="8">
        <v>1483</v>
      </c>
      <c r="D33" s="8">
        <v>1268</v>
      </c>
      <c r="E33" s="8">
        <v>557</v>
      </c>
      <c r="G33" s="8">
        <f t="shared" si="0"/>
        <v>-215</v>
      </c>
      <c r="H33" s="14">
        <f t="shared" si="1"/>
        <v>-0.14497639919082941</v>
      </c>
      <c r="I33" s="8">
        <f t="shared" si="2"/>
        <v>-711</v>
      </c>
      <c r="J33" s="14">
        <f t="shared" si="3"/>
        <v>-0.56072555205047314</v>
      </c>
      <c r="K33" s="8">
        <f t="shared" si="4"/>
        <v>-926</v>
      </c>
      <c r="L33" s="14">
        <f t="shared" si="5"/>
        <v>-0.62440997977073498</v>
      </c>
    </row>
    <row r="34" spans="1:12" customFormat="1" x14ac:dyDescent="0.25">
      <c r="A34" s="6" t="s">
        <v>55</v>
      </c>
      <c r="B34" s="8">
        <v>14096</v>
      </c>
      <c r="C34" s="8">
        <v>11433</v>
      </c>
      <c r="D34" s="8">
        <v>10525</v>
      </c>
      <c r="E34" s="8">
        <v>5522</v>
      </c>
      <c r="G34" s="8">
        <f t="shared" si="0"/>
        <v>-908</v>
      </c>
      <c r="H34" s="14">
        <f t="shared" si="1"/>
        <v>-7.9419225050293016E-2</v>
      </c>
      <c r="I34" s="8">
        <f t="shared" si="2"/>
        <v>-5003</v>
      </c>
      <c r="J34" s="14">
        <f t="shared" si="3"/>
        <v>-0.47534441805225652</v>
      </c>
      <c r="K34" s="8">
        <f t="shared" si="4"/>
        <v>-5911</v>
      </c>
      <c r="L34" s="14">
        <f t="shared" si="5"/>
        <v>-0.51701215778885679</v>
      </c>
    </row>
    <row r="35" spans="1:12" customFormat="1" x14ac:dyDescent="0.25">
      <c r="A35" s="6" t="s">
        <v>56</v>
      </c>
      <c r="B35" s="8">
        <v>6744</v>
      </c>
      <c r="C35" s="8">
        <v>5488</v>
      </c>
      <c r="D35" s="8">
        <v>4885</v>
      </c>
      <c r="E35" s="8">
        <v>3061</v>
      </c>
      <c r="G35" s="8">
        <f t="shared" ref="G35:G60" si="6">D35-C35</f>
        <v>-603</v>
      </c>
      <c r="H35" s="14">
        <f t="shared" ref="H35:H60" si="7">IF(C35&gt;0, G35/C35, 0)</f>
        <v>-0.10987609329446064</v>
      </c>
      <c r="I35" s="8">
        <f t="shared" ref="I35:I60" si="8">E35-D35</f>
        <v>-1824</v>
      </c>
      <c r="J35" s="14">
        <f t="shared" ref="J35:J60" si="9">IF(D35&gt;0, I35/D35, 0)</f>
        <v>-0.37338792221084954</v>
      </c>
      <c r="K35" s="8">
        <f t="shared" ref="K35:K60" si="10">E35-C35</f>
        <v>-2427</v>
      </c>
      <c r="L35" s="14">
        <f t="shared" ref="L35:L60" si="11">IF(C35&gt;0, K35/C35, 0)</f>
        <v>-0.44223760932944606</v>
      </c>
    </row>
    <row r="36" spans="1:12" customFormat="1" x14ac:dyDescent="0.25">
      <c r="A36" s="6" t="s">
        <v>57</v>
      </c>
      <c r="B36" s="8">
        <v>252</v>
      </c>
      <c r="C36" s="8">
        <v>233</v>
      </c>
      <c r="D36" s="8">
        <v>178</v>
      </c>
      <c r="E36" s="8">
        <v>126</v>
      </c>
      <c r="G36" s="8">
        <f t="shared" si="6"/>
        <v>-55</v>
      </c>
      <c r="H36" s="14">
        <f t="shared" si="7"/>
        <v>-0.23605150214592274</v>
      </c>
      <c r="I36" s="8">
        <f t="shared" si="8"/>
        <v>-52</v>
      </c>
      <c r="J36" s="14">
        <f t="shared" si="9"/>
        <v>-0.29213483146067415</v>
      </c>
      <c r="K36" s="8">
        <f t="shared" si="10"/>
        <v>-107</v>
      </c>
      <c r="L36" s="14">
        <f t="shared" si="11"/>
        <v>-0.45922746781115881</v>
      </c>
    </row>
    <row r="37" spans="1:12" customFormat="1" x14ac:dyDescent="0.25">
      <c r="A37" s="6" t="s">
        <v>58</v>
      </c>
      <c r="B37" s="8">
        <v>3325</v>
      </c>
      <c r="C37" s="8">
        <v>3252</v>
      </c>
      <c r="D37" s="8">
        <v>2637</v>
      </c>
      <c r="E37" s="8">
        <v>1873</v>
      </c>
      <c r="G37" s="8">
        <f t="shared" si="6"/>
        <v>-615</v>
      </c>
      <c r="H37" s="14">
        <f t="shared" si="7"/>
        <v>-0.18911439114391143</v>
      </c>
      <c r="I37" s="8">
        <f t="shared" si="8"/>
        <v>-764</v>
      </c>
      <c r="J37" s="14">
        <f t="shared" si="9"/>
        <v>-0.28972317026924538</v>
      </c>
      <c r="K37" s="8">
        <f t="shared" si="10"/>
        <v>-1379</v>
      </c>
      <c r="L37" s="14">
        <f t="shared" si="11"/>
        <v>-0.42404674046740465</v>
      </c>
    </row>
    <row r="38" spans="1:12" customFormat="1" x14ac:dyDescent="0.25">
      <c r="A38" s="6" t="s">
        <v>59</v>
      </c>
      <c r="B38" s="8">
        <v>1520</v>
      </c>
      <c r="C38" s="8">
        <v>1102</v>
      </c>
      <c r="D38" s="8">
        <v>1003</v>
      </c>
      <c r="E38" s="8">
        <v>617</v>
      </c>
      <c r="G38" s="8">
        <f t="shared" si="6"/>
        <v>-99</v>
      </c>
      <c r="H38" s="14">
        <f t="shared" si="7"/>
        <v>-8.9836660617059888E-2</v>
      </c>
      <c r="I38" s="8">
        <f t="shared" si="8"/>
        <v>-386</v>
      </c>
      <c r="J38" s="14">
        <f t="shared" si="9"/>
        <v>-0.38484546360917249</v>
      </c>
      <c r="K38" s="8">
        <f t="shared" si="10"/>
        <v>-485</v>
      </c>
      <c r="L38" s="14">
        <f t="shared" si="11"/>
        <v>-0.44010889292196009</v>
      </c>
    </row>
    <row r="39" spans="1:12" customFormat="1" x14ac:dyDescent="0.25">
      <c r="A39" s="6" t="s">
        <v>60</v>
      </c>
      <c r="B39" s="8">
        <v>1586</v>
      </c>
      <c r="C39" s="8">
        <v>1361</v>
      </c>
      <c r="D39" s="8">
        <v>1312</v>
      </c>
      <c r="E39" s="8">
        <v>1012</v>
      </c>
      <c r="G39" s="8">
        <f t="shared" si="6"/>
        <v>-49</v>
      </c>
      <c r="H39" s="14">
        <f t="shared" si="7"/>
        <v>-3.6002939015429829E-2</v>
      </c>
      <c r="I39" s="8">
        <f t="shared" si="8"/>
        <v>-300</v>
      </c>
      <c r="J39" s="14">
        <f t="shared" si="9"/>
        <v>-0.22865853658536586</v>
      </c>
      <c r="K39" s="8">
        <f t="shared" si="10"/>
        <v>-349</v>
      </c>
      <c r="L39" s="14">
        <f t="shared" si="11"/>
        <v>-0.25642909625275534</v>
      </c>
    </row>
    <row r="40" spans="1:12" customFormat="1" x14ac:dyDescent="0.25">
      <c r="A40" s="6" t="s">
        <v>61</v>
      </c>
      <c r="B40" s="8">
        <v>2949</v>
      </c>
      <c r="C40" s="8">
        <v>2324</v>
      </c>
      <c r="D40" s="8">
        <v>2111</v>
      </c>
      <c r="E40" s="8">
        <v>1441</v>
      </c>
      <c r="G40" s="8">
        <f t="shared" si="6"/>
        <v>-213</v>
      </c>
      <c r="H40" s="14">
        <f t="shared" si="7"/>
        <v>-9.1652323580034417E-2</v>
      </c>
      <c r="I40" s="8">
        <f t="shared" si="8"/>
        <v>-670</v>
      </c>
      <c r="J40" s="14">
        <f t="shared" si="9"/>
        <v>-0.31738512553292281</v>
      </c>
      <c r="K40" s="8">
        <f t="shared" si="10"/>
        <v>-883</v>
      </c>
      <c r="L40" s="14">
        <f t="shared" si="11"/>
        <v>-0.37994836488812395</v>
      </c>
    </row>
    <row r="41" spans="1:12" customFormat="1" x14ac:dyDescent="0.25">
      <c r="A41" s="6" t="s">
        <v>62</v>
      </c>
      <c r="B41" s="8">
        <v>873</v>
      </c>
      <c r="C41" s="8">
        <v>920</v>
      </c>
      <c r="D41" s="8">
        <v>775</v>
      </c>
      <c r="E41" s="8">
        <v>554</v>
      </c>
      <c r="G41" s="8">
        <f t="shared" si="6"/>
        <v>-145</v>
      </c>
      <c r="H41" s="14">
        <f t="shared" si="7"/>
        <v>-0.15760869565217392</v>
      </c>
      <c r="I41" s="8">
        <f t="shared" si="8"/>
        <v>-221</v>
      </c>
      <c r="J41" s="14">
        <f t="shared" si="9"/>
        <v>-0.28516129032258064</v>
      </c>
      <c r="K41" s="8">
        <f t="shared" si="10"/>
        <v>-366</v>
      </c>
      <c r="L41" s="14">
        <f t="shared" si="11"/>
        <v>-0.39782608695652172</v>
      </c>
    </row>
    <row r="42" spans="1:12" customFormat="1" x14ac:dyDescent="0.25">
      <c r="A42" s="6" t="s">
        <v>63</v>
      </c>
      <c r="B42" s="8">
        <v>2028</v>
      </c>
      <c r="C42" s="8">
        <v>1761</v>
      </c>
      <c r="D42" s="8">
        <v>1493</v>
      </c>
      <c r="E42" s="8">
        <v>889</v>
      </c>
      <c r="G42" s="8">
        <f t="shared" si="6"/>
        <v>-268</v>
      </c>
      <c r="H42" s="14">
        <f t="shared" si="7"/>
        <v>-0.15218625780806361</v>
      </c>
      <c r="I42" s="8">
        <f t="shared" si="8"/>
        <v>-604</v>
      </c>
      <c r="J42" s="14">
        <f t="shared" si="9"/>
        <v>-0.4045545880776959</v>
      </c>
      <c r="K42" s="8">
        <f t="shared" si="10"/>
        <v>-872</v>
      </c>
      <c r="L42" s="14">
        <f t="shared" si="11"/>
        <v>-0.49517319704713231</v>
      </c>
    </row>
    <row r="43" spans="1:12" customFormat="1" x14ac:dyDescent="0.25">
      <c r="A43" s="6" t="s">
        <v>64</v>
      </c>
      <c r="B43" s="8">
        <v>248</v>
      </c>
      <c r="C43" s="8">
        <v>261</v>
      </c>
      <c r="D43" s="8">
        <v>164</v>
      </c>
      <c r="E43" s="8">
        <v>111</v>
      </c>
      <c r="G43" s="8">
        <f t="shared" si="6"/>
        <v>-97</v>
      </c>
      <c r="H43" s="14">
        <f t="shared" si="7"/>
        <v>-0.37164750957854409</v>
      </c>
      <c r="I43" s="8">
        <f t="shared" si="8"/>
        <v>-53</v>
      </c>
      <c r="J43" s="14">
        <f t="shared" si="9"/>
        <v>-0.32317073170731708</v>
      </c>
      <c r="K43" s="8">
        <f t="shared" si="10"/>
        <v>-150</v>
      </c>
      <c r="L43" s="14">
        <f t="shared" si="11"/>
        <v>-0.57471264367816088</v>
      </c>
    </row>
    <row r="44" spans="1:12" customFormat="1" x14ac:dyDescent="0.25">
      <c r="A44" s="6" t="s">
        <v>65</v>
      </c>
      <c r="B44" s="8">
        <v>1580</v>
      </c>
      <c r="C44" s="8">
        <v>1124</v>
      </c>
      <c r="D44" s="8">
        <v>1070</v>
      </c>
      <c r="E44" s="8">
        <v>816</v>
      </c>
      <c r="G44" s="8">
        <f t="shared" si="6"/>
        <v>-54</v>
      </c>
      <c r="H44" s="14">
        <f t="shared" si="7"/>
        <v>-4.8042704626334518E-2</v>
      </c>
      <c r="I44" s="8">
        <f t="shared" si="8"/>
        <v>-254</v>
      </c>
      <c r="J44" s="14">
        <f t="shared" si="9"/>
        <v>-0.23738317757009345</v>
      </c>
      <c r="K44" s="8">
        <f t="shared" si="10"/>
        <v>-308</v>
      </c>
      <c r="L44" s="14">
        <f t="shared" si="11"/>
        <v>-0.27402135231316727</v>
      </c>
    </row>
    <row r="45" spans="1:12" customFormat="1" x14ac:dyDescent="0.25">
      <c r="A45" s="6" t="s">
        <v>66</v>
      </c>
      <c r="B45" s="8">
        <v>13186</v>
      </c>
      <c r="C45" s="8">
        <v>13264</v>
      </c>
      <c r="D45" s="8">
        <v>12048</v>
      </c>
      <c r="E45" s="8">
        <v>6825</v>
      </c>
      <c r="G45" s="8">
        <f t="shared" si="6"/>
        <v>-1216</v>
      </c>
      <c r="H45" s="14">
        <f t="shared" si="7"/>
        <v>-9.167671893848009E-2</v>
      </c>
      <c r="I45" s="8">
        <f t="shared" si="8"/>
        <v>-5223</v>
      </c>
      <c r="J45" s="14">
        <f t="shared" si="9"/>
        <v>-0.43351593625498008</v>
      </c>
      <c r="K45" s="8">
        <f t="shared" si="10"/>
        <v>-6439</v>
      </c>
      <c r="L45" s="14">
        <f t="shared" si="11"/>
        <v>-0.48544933655006034</v>
      </c>
    </row>
    <row r="46" spans="1:12" customFormat="1" x14ac:dyDescent="0.25">
      <c r="A46" s="6" t="s">
        <v>67</v>
      </c>
      <c r="B46" s="8">
        <v>1635</v>
      </c>
      <c r="C46" s="8">
        <v>1570</v>
      </c>
      <c r="D46" s="8">
        <v>1461</v>
      </c>
      <c r="E46" s="8">
        <v>884</v>
      </c>
      <c r="G46" s="8">
        <f t="shared" si="6"/>
        <v>-109</v>
      </c>
      <c r="H46" s="14">
        <f t="shared" si="7"/>
        <v>-6.9426751592356686E-2</v>
      </c>
      <c r="I46" s="8">
        <f t="shared" si="8"/>
        <v>-577</v>
      </c>
      <c r="J46" s="14">
        <f t="shared" si="9"/>
        <v>-0.39493497604380562</v>
      </c>
      <c r="K46" s="8">
        <f t="shared" si="10"/>
        <v>-686</v>
      </c>
      <c r="L46" s="14">
        <f t="shared" si="11"/>
        <v>-0.43694267515923568</v>
      </c>
    </row>
    <row r="47" spans="1:12" customFormat="1" x14ac:dyDescent="0.25">
      <c r="A47" s="6" t="s">
        <v>68</v>
      </c>
      <c r="B47" s="8">
        <v>145</v>
      </c>
      <c r="C47" s="8">
        <v>142</v>
      </c>
      <c r="D47" s="8">
        <v>121</v>
      </c>
      <c r="E47" s="8">
        <v>90</v>
      </c>
      <c r="G47" s="8">
        <f t="shared" si="6"/>
        <v>-21</v>
      </c>
      <c r="H47" s="14">
        <f t="shared" si="7"/>
        <v>-0.14788732394366197</v>
      </c>
      <c r="I47" s="8">
        <f t="shared" si="8"/>
        <v>-31</v>
      </c>
      <c r="J47" s="14">
        <f t="shared" si="9"/>
        <v>-0.256198347107438</v>
      </c>
      <c r="K47" s="8">
        <f t="shared" si="10"/>
        <v>-52</v>
      </c>
      <c r="L47" s="14">
        <f t="shared" si="11"/>
        <v>-0.36619718309859156</v>
      </c>
    </row>
    <row r="48" spans="1:12" customFormat="1" x14ac:dyDescent="0.25">
      <c r="A48" s="6" t="s">
        <v>69</v>
      </c>
      <c r="B48" s="8">
        <v>2529</v>
      </c>
      <c r="C48" s="8">
        <v>2577</v>
      </c>
      <c r="D48" s="8">
        <v>2438</v>
      </c>
      <c r="E48" s="8">
        <v>1478</v>
      </c>
      <c r="G48" s="8">
        <f t="shared" si="6"/>
        <v>-139</v>
      </c>
      <c r="H48" s="14">
        <f t="shared" si="7"/>
        <v>-5.3938688397361274E-2</v>
      </c>
      <c r="I48" s="8">
        <f t="shared" si="8"/>
        <v>-960</v>
      </c>
      <c r="J48" s="14">
        <f t="shared" si="9"/>
        <v>-0.39376538146021328</v>
      </c>
      <c r="K48" s="8">
        <f t="shared" si="10"/>
        <v>-1099</v>
      </c>
      <c r="L48" s="14">
        <f t="shared" si="11"/>
        <v>-0.42646488164532403</v>
      </c>
    </row>
    <row r="49" spans="1:12" customFormat="1" x14ac:dyDescent="0.25">
      <c r="A49" s="6" t="s">
        <v>70</v>
      </c>
      <c r="B49" s="8">
        <v>6302</v>
      </c>
      <c r="C49" s="8">
        <v>6031</v>
      </c>
      <c r="D49" s="8">
        <v>5308</v>
      </c>
      <c r="E49" s="8">
        <v>3342</v>
      </c>
      <c r="G49" s="8">
        <f t="shared" si="6"/>
        <v>-723</v>
      </c>
      <c r="H49" s="14">
        <f t="shared" si="7"/>
        <v>-0.11988061681313215</v>
      </c>
      <c r="I49" s="8">
        <f t="shared" si="8"/>
        <v>-1966</v>
      </c>
      <c r="J49" s="14">
        <f t="shared" si="9"/>
        <v>-0.37038432554634515</v>
      </c>
      <c r="K49" s="8">
        <f t="shared" si="10"/>
        <v>-2689</v>
      </c>
      <c r="L49" s="14">
        <f t="shared" si="11"/>
        <v>-0.44586304095506551</v>
      </c>
    </row>
    <row r="50" spans="1:12" customFormat="1" x14ac:dyDescent="0.25">
      <c r="A50" s="6" t="s">
        <v>71</v>
      </c>
      <c r="B50" s="8">
        <v>522</v>
      </c>
      <c r="C50" s="8">
        <v>716</v>
      </c>
      <c r="D50" s="8">
        <v>551</v>
      </c>
      <c r="E50" s="8">
        <v>400</v>
      </c>
      <c r="G50" s="8">
        <f t="shared" si="6"/>
        <v>-165</v>
      </c>
      <c r="H50" s="14">
        <f t="shared" si="7"/>
        <v>-0.23044692737430167</v>
      </c>
      <c r="I50" s="8">
        <f t="shared" si="8"/>
        <v>-151</v>
      </c>
      <c r="J50" s="14">
        <f t="shared" si="9"/>
        <v>-0.27404718693284935</v>
      </c>
      <c r="K50" s="8">
        <f t="shared" si="10"/>
        <v>-316</v>
      </c>
      <c r="L50" s="14">
        <f t="shared" si="11"/>
        <v>-0.44134078212290501</v>
      </c>
    </row>
    <row r="51" spans="1:12" customFormat="1" x14ac:dyDescent="0.25">
      <c r="A51" s="6" t="s">
        <v>72</v>
      </c>
      <c r="B51" s="8">
        <v>1411</v>
      </c>
      <c r="C51" s="8">
        <v>1380</v>
      </c>
      <c r="D51" s="8">
        <v>1393</v>
      </c>
      <c r="E51" s="8">
        <v>1002</v>
      </c>
      <c r="G51" s="8">
        <f t="shared" si="6"/>
        <v>13</v>
      </c>
      <c r="H51" s="14">
        <f t="shared" si="7"/>
        <v>9.4202898550724643E-3</v>
      </c>
      <c r="I51" s="8">
        <f t="shared" si="8"/>
        <v>-391</v>
      </c>
      <c r="J51" s="14">
        <f t="shared" si="9"/>
        <v>-0.28068916008614503</v>
      </c>
      <c r="K51" s="8">
        <f t="shared" si="10"/>
        <v>-378</v>
      </c>
      <c r="L51" s="14">
        <f t="shared" si="11"/>
        <v>-0.27391304347826084</v>
      </c>
    </row>
    <row r="52" spans="1:12" customFormat="1" x14ac:dyDescent="0.25">
      <c r="A52" s="6" t="s">
        <v>73</v>
      </c>
      <c r="B52" s="8">
        <v>146</v>
      </c>
      <c r="C52" s="8">
        <v>123</v>
      </c>
      <c r="D52" s="8">
        <v>113</v>
      </c>
      <c r="E52" s="8">
        <v>99</v>
      </c>
      <c r="G52" s="8">
        <f t="shared" si="6"/>
        <v>-10</v>
      </c>
      <c r="H52" s="14">
        <f t="shared" si="7"/>
        <v>-8.1300813008130079E-2</v>
      </c>
      <c r="I52" s="8">
        <f t="shared" si="8"/>
        <v>-14</v>
      </c>
      <c r="J52" s="14">
        <f t="shared" si="9"/>
        <v>-0.12389380530973451</v>
      </c>
      <c r="K52" s="8">
        <f t="shared" si="10"/>
        <v>-24</v>
      </c>
      <c r="L52" s="14">
        <f t="shared" si="11"/>
        <v>-0.1951219512195122</v>
      </c>
    </row>
    <row r="53" spans="1:12" customFormat="1" x14ac:dyDescent="0.25">
      <c r="A53" s="6" t="s">
        <v>74</v>
      </c>
      <c r="B53" s="8">
        <v>141</v>
      </c>
      <c r="C53" s="8">
        <v>141</v>
      </c>
      <c r="D53" s="8">
        <v>106</v>
      </c>
      <c r="E53" s="8">
        <v>120</v>
      </c>
      <c r="G53" s="8">
        <f t="shared" si="6"/>
        <v>-35</v>
      </c>
      <c r="H53" s="14">
        <f t="shared" si="7"/>
        <v>-0.24822695035460993</v>
      </c>
      <c r="I53" s="8">
        <f t="shared" si="8"/>
        <v>14</v>
      </c>
      <c r="J53" s="14">
        <f t="shared" si="9"/>
        <v>0.13207547169811321</v>
      </c>
      <c r="K53" s="8">
        <f t="shared" si="10"/>
        <v>-21</v>
      </c>
      <c r="L53" s="14">
        <f t="shared" si="11"/>
        <v>-0.14893617021276595</v>
      </c>
    </row>
    <row r="54" spans="1:12" customFormat="1" x14ac:dyDescent="0.25">
      <c r="A54" s="6" t="s">
        <v>75</v>
      </c>
      <c r="B54" s="8">
        <v>893</v>
      </c>
      <c r="C54" s="8">
        <v>681</v>
      </c>
      <c r="D54" s="8">
        <v>182</v>
      </c>
      <c r="E54" s="8">
        <v>585</v>
      </c>
      <c r="G54" s="8">
        <f t="shared" si="6"/>
        <v>-499</v>
      </c>
      <c r="H54" s="14">
        <f t="shared" si="7"/>
        <v>-0.73274596182085172</v>
      </c>
      <c r="I54" s="8">
        <f t="shared" si="8"/>
        <v>403</v>
      </c>
      <c r="J54" s="14">
        <f t="shared" si="9"/>
        <v>2.2142857142857144</v>
      </c>
      <c r="K54" s="8">
        <f t="shared" si="10"/>
        <v>-96</v>
      </c>
      <c r="L54" s="14">
        <f t="shared" si="11"/>
        <v>-0.14096916299559473</v>
      </c>
    </row>
    <row r="55" spans="1:12" customFormat="1" x14ac:dyDescent="0.25">
      <c r="A55" s="6" t="s">
        <v>76</v>
      </c>
      <c r="B55" s="8">
        <v>10</v>
      </c>
      <c r="C55" s="8">
        <v>27</v>
      </c>
      <c r="D55" s="8">
        <v>11</v>
      </c>
      <c r="E55" s="8">
        <v>17</v>
      </c>
      <c r="G55" s="8">
        <f t="shared" si="6"/>
        <v>-16</v>
      </c>
      <c r="H55" s="14">
        <f t="shared" si="7"/>
        <v>-0.59259259259259256</v>
      </c>
      <c r="I55" s="8">
        <f t="shared" si="8"/>
        <v>6</v>
      </c>
      <c r="J55" s="14">
        <f t="shared" si="9"/>
        <v>0.54545454545454541</v>
      </c>
      <c r="K55" s="8">
        <f t="shared" si="10"/>
        <v>-10</v>
      </c>
      <c r="L55" s="14">
        <f t="shared" si="11"/>
        <v>-0.37037037037037035</v>
      </c>
    </row>
    <row r="56" spans="1:12" customFormat="1" x14ac:dyDescent="0.25">
      <c r="A56" s="6" t="s">
        <v>77</v>
      </c>
      <c r="B56" s="8">
        <v>7</v>
      </c>
      <c r="C56" s="8">
        <v>0</v>
      </c>
      <c r="D56" s="8">
        <v>0</v>
      </c>
      <c r="E56" s="8">
        <v>13</v>
      </c>
      <c r="G56" s="8">
        <f t="shared" si="6"/>
        <v>0</v>
      </c>
      <c r="H56" s="14">
        <f t="shared" si="7"/>
        <v>0</v>
      </c>
      <c r="I56" s="8">
        <f t="shared" si="8"/>
        <v>13</v>
      </c>
      <c r="J56" s="14">
        <f t="shared" si="9"/>
        <v>0</v>
      </c>
      <c r="K56" s="8">
        <f t="shared" si="10"/>
        <v>13</v>
      </c>
      <c r="L56" s="14">
        <f t="shared" si="11"/>
        <v>0</v>
      </c>
    </row>
    <row r="57" spans="1:12" customFormat="1" x14ac:dyDescent="0.25">
      <c r="A57" s="6" t="s">
        <v>78</v>
      </c>
      <c r="B57" s="8">
        <v>37</v>
      </c>
      <c r="C57" s="8">
        <v>43</v>
      </c>
      <c r="D57" s="8">
        <v>16</v>
      </c>
      <c r="E57" s="8">
        <v>5</v>
      </c>
      <c r="G57" s="8">
        <f t="shared" si="6"/>
        <v>-27</v>
      </c>
      <c r="H57" s="14">
        <f t="shared" si="7"/>
        <v>-0.62790697674418605</v>
      </c>
      <c r="I57" s="8">
        <f t="shared" si="8"/>
        <v>-11</v>
      </c>
      <c r="J57" s="14">
        <f t="shared" si="9"/>
        <v>-0.6875</v>
      </c>
      <c r="K57" s="8">
        <f t="shared" si="10"/>
        <v>-38</v>
      </c>
      <c r="L57" s="14">
        <f t="shared" si="11"/>
        <v>-0.88372093023255816</v>
      </c>
    </row>
    <row r="58" spans="1:12" customFormat="1" x14ac:dyDescent="0.25">
      <c r="A58" s="6" t="s">
        <v>79</v>
      </c>
      <c r="B58" s="8">
        <v>9</v>
      </c>
      <c r="C58" s="8">
        <v>8</v>
      </c>
      <c r="D58" s="8">
        <v>7</v>
      </c>
      <c r="E58" s="8">
        <v>5</v>
      </c>
      <c r="G58" s="8">
        <f t="shared" si="6"/>
        <v>-1</v>
      </c>
      <c r="H58" s="14">
        <f t="shared" si="7"/>
        <v>-0.125</v>
      </c>
      <c r="I58" s="8">
        <f t="shared" si="8"/>
        <v>-2</v>
      </c>
      <c r="J58" s="14">
        <f t="shared" si="9"/>
        <v>-0.2857142857142857</v>
      </c>
      <c r="K58" s="8">
        <f t="shared" si="10"/>
        <v>-3</v>
      </c>
      <c r="L58" s="14">
        <f t="shared" si="11"/>
        <v>-0.375</v>
      </c>
    </row>
    <row r="59" spans="1:12" customFormat="1" x14ac:dyDescent="0.25">
      <c r="A59" s="6" t="s">
        <v>80</v>
      </c>
      <c r="B59" s="8">
        <v>3</v>
      </c>
      <c r="C59" s="8">
        <v>3</v>
      </c>
      <c r="D59" s="8">
        <v>3</v>
      </c>
      <c r="E59" s="8">
        <v>2</v>
      </c>
      <c r="G59" s="8">
        <f t="shared" si="6"/>
        <v>0</v>
      </c>
      <c r="H59" s="14">
        <f t="shared" si="7"/>
        <v>0</v>
      </c>
      <c r="I59" s="8">
        <f t="shared" si="8"/>
        <v>-1</v>
      </c>
      <c r="J59" s="14">
        <f t="shared" si="9"/>
        <v>-0.33333333333333331</v>
      </c>
      <c r="K59" s="8">
        <f t="shared" si="10"/>
        <v>-1</v>
      </c>
      <c r="L59" s="14">
        <f t="shared" si="11"/>
        <v>-0.33333333333333331</v>
      </c>
    </row>
    <row r="60" spans="1:12" x14ac:dyDescent="0.25">
      <c r="A60" s="22" t="s">
        <v>85</v>
      </c>
      <c r="B60" s="20">
        <f>SUM(B3:B59)</f>
        <v>194752</v>
      </c>
      <c r="C60" s="23">
        <f>SUM(C3:C59)</f>
        <v>184988</v>
      </c>
      <c r="D60" s="23">
        <f>SUM(D3:D59)</f>
        <v>165069</v>
      </c>
      <c r="E60" s="23">
        <f>SUM(E3:E59)</f>
        <v>96458</v>
      </c>
      <c r="F60" s="25"/>
      <c r="G60" s="23">
        <f t="shared" si="6"/>
        <v>-19919</v>
      </c>
      <c r="H60" s="21">
        <f t="shared" si="7"/>
        <v>-0.10767725474084805</v>
      </c>
      <c r="I60" s="23">
        <f t="shared" si="8"/>
        <v>-68611</v>
      </c>
      <c r="J60" s="21">
        <f t="shared" si="9"/>
        <v>-0.41565042497379884</v>
      </c>
      <c r="K60" s="23">
        <f t="shared" si="10"/>
        <v>-88530</v>
      </c>
      <c r="L60" s="21">
        <f t="shared" si="11"/>
        <v>-0.47857158302160141</v>
      </c>
    </row>
  </sheetData>
  <mergeCells count="3">
    <mergeCell ref="G1:H1"/>
    <mergeCell ref="I1:J1"/>
    <mergeCell ref="K1:L1"/>
  </mergeCells>
  <conditionalFormatting sqref="H3:H59">
    <cfRule type="cellIs" dxfId="558" priority="34" operator="lessThan">
      <formula>-0.2</formula>
    </cfRule>
    <cfRule type="cellIs" dxfId="557" priority="35" operator="between">
      <formula>-0.1</formula>
      <formula>-0.1999</formula>
    </cfRule>
  </conditionalFormatting>
  <conditionalFormatting sqref="H3:H59">
    <cfRule type="cellIs" dxfId="556" priority="31" operator="greaterThan">
      <formula>0.2</formula>
    </cfRule>
    <cfRule type="cellIs" dxfId="555" priority="32" operator="between">
      <formula>0.1</formula>
      <formula>0.1999</formula>
    </cfRule>
    <cfRule type="cellIs" dxfId="554" priority="33" operator="greaterThan">
      <formula>0</formula>
    </cfRule>
    <cfRule type="cellIs" dxfId="553" priority="36" operator="lessThan">
      <formula>0</formula>
    </cfRule>
  </conditionalFormatting>
  <conditionalFormatting sqref="J3:J59">
    <cfRule type="cellIs" dxfId="552" priority="28" operator="lessThan">
      <formula>-0.2</formula>
    </cfRule>
    <cfRule type="cellIs" dxfId="551" priority="29" operator="between">
      <formula>-0.1</formula>
      <formula>-0.1999</formula>
    </cfRule>
  </conditionalFormatting>
  <conditionalFormatting sqref="J3:J59">
    <cfRule type="cellIs" dxfId="550" priority="25" operator="greaterThan">
      <formula>0.2</formula>
    </cfRule>
    <cfRule type="cellIs" dxfId="549" priority="26" operator="between">
      <formula>0.1</formula>
      <formula>0.1999</formula>
    </cfRule>
    <cfRule type="cellIs" dxfId="548" priority="27" operator="greaterThan">
      <formula>0</formula>
    </cfRule>
    <cfRule type="cellIs" dxfId="547" priority="30" operator="lessThan">
      <formula>0</formula>
    </cfRule>
  </conditionalFormatting>
  <conditionalFormatting sqref="L3:L59">
    <cfRule type="cellIs" dxfId="546" priority="22" operator="lessThan">
      <formula>-0.2</formula>
    </cfRule>
    <cfRule type="cellIs" dxfId="545" priority="23" operator="between">
      <formula>-0.1</formula>
      <formula>-0.1999</formula>
    </cfRule>
  </conditionalFormatting>
  <conditionalFormatting sqref="L3:L59">
    <cfRule type="cellIs" dxfId="544" priority="19" operator="greaterThan">
      <formula>0.2</formula>
    </cfRule>
    <cfRule type="cellIs" dxfId="543" priority="20" operator="between">
      <formula>0.1</formula>
      <formula>0.1999</formula>
    </cfRule>
    <cfRule type="cellIs" dxfId="542" priority="21" operator="greaterThan">
      <formula>0</formula>
    </cfRule>
    <cfRule type="cellIs" dxfId="541" priority="24" operator="lessThan">
      <formula>0</formula>
    </cfRule>
  </conditionalFormatting>
  <conditionalFormatting sqref="H60">
    <cfRule type="cellIs" dxfId="540" priority="16" operator="lessThan">
      <formula>-0.2</formula>
    </cfRule>
    <cfRule type="cellIs" dxfId="539" priority="17" operator="between">
      <formula>-0.1</formula>
      <formula>-0.1999</formula>
    </cfRule>
  </conditionalFormatting>
  <conditionalFormatting sqref="H60">
    <cfRule type="cellIs" dxfId="538" priority="13" operator="greaterThan">
      <formula>0.2</formula>
    </cfRule>
    <cfRule type="cellIs" dxfId="537" priority="14" operator="between">
      <formula>0.1</formula>
      <formula>0.1999</formula>
    </cfRule>
    <cfRule type="cellIs" dxfId="536" priority="15" operator="greaterThan">
      <formula>0</formula>
    </cfRule>
    <cfRule type="cellIs" dxfId="535" priority="18" operator="lessThan">
      <formula>0</formula>
    </cfRule>
  </conditionalFormatting>
  <conditionalFormatting sqref="J60">
    <cfRule type="cellIs" dxfId="534" priority="10" operator="lessThan">
      <formula>-0.2</formula>
    </cfRule>
    <cfRule type="cellIs" dxfId="533" priority="11" operator="between">
      <formula>-0.1</formula>
      <formula>-0.1999</formula>
    </cfRule>
  </conditionalFormatting>
  <conditionalFormatting sqref="J60">
    <cfRule type="cellIs" dxfId="532" priority="7" operator="greaterThan">
      <formula>0.2</formula>
    </cfRule>
    <cfRule type="cellIs" dxfId="531" priority="8" operator="between">
      <formula>0.1</formula>
      <formula>0.1999</formula>
    </cfRule>
    <cfRule type="cellIs" dxfId="530" priority="9" operator="greaterThan">
      <formula>0</formula>
    </cfRule>
    <cfRule type="cellIs" dxfId="529" priority="12" operator="lessThan">
      <formula>0</formula>
    </cfRule>
  </conditionalFormatting>
  <conditionalFormatting sqref="L60">
    <cfRule type="cellIs" dxfId="528" priority="4" operator="lessThan">
      <formula>-0.2</formula>
    </cfRule>
    <cfRule type="cellIs" dxfId="527" priority="5" operator="between">
      <formula>-0.1</formula>
      <formula>-0.1999</formula>
    </cfRule>
  </conditionalFormatting>
  <conditionalFormatting sqref="L60">
    <cfRule type="cellIs" dxfId="526" priority="1" operator="greaterThan">
      <formula>0.2</formula>
    </cfRule>
    <cfRule type="cellIs" dxfId="525" priority="2" operator="between">
      <formula>0.1</formula>
      <formula>0.1999</formula>
    </cfRule>
    <cfRule type="cellIs" dxfId="524" priority="3" operator="greaterThan">
      <formula>0</formula>
    </cfRule>
    <cfRule type="cellIs" dxfId="523" priority="6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Introduction</vt:lpstr>
      <vt:lpstr>Trend Charts</vt:lpstr>
      <vt:lpstr>Trend Data</vt:lpstr>
      <vt:lpstr>Female</vt:lpstr>
      <vt:lpstr>Male</vt:lpstr>
      <vt:lpstr>16-18</vt:lpstr>
      <vt:lpstr>19-24</vt:lpstr>
      <vt:lpstr>25-44</vt:lpstr>
      <vt:lpstr>45-54</vt:lpstr>
      <vt:lpstr>55-59</vt:lpstr>
      <vt:lpstr>60+</vt:lpstr>
      <vt:lpstr>American Indian or Alaska Nativ</vt:lpstr>
      <vt:lpstr>Asian</vt:lpstr>
      <vt:lpstr>Black or African American</vt:lpstr>
      <vt:lpstr>Hispanic or Latino</vt:lpstr>
      <vt:lpstr>Native Hawaiian or Other Pacifi</vt:lpstr>
      <vt:lpstr>White</vt:lpstr>
      <vt:lpstr>More than One Race</vt:lpstr>
      <vt:lpstr>Barriers to Employment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Tucker, Alan</cp:lastModifiedBy>
  <dcterms:created xsi:type="dcterms:W3CDTF">2019-10-03T18:51:58Z</dcterms:created>
  <dcterms:modified xsi:type="dcterms:W3CDTF">2022-03-09T18:08:04Z</dcterms:modified>
  <cp:category/>
</cp:coreProperties>
</file>